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73" documentId="13_ncr:1_{F6CB121F-512D-4AA6-A0C1-0FB36C537598}" xr6:coauthVersionLast="47" xr6:coauthVersionMax="47" xr10:uidLastSave="{1925F886-3FD6-467A-BC75-C1108C41DC6A}"/>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<sst xmlns="http://schemas.openxmlformats.org/spreadsheetml/2006/main" count="178589" uniqueCount="39077">
  <si>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</si>
  <si>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</si>
  <si>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</si>
  <si>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</si>
  <si>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</si>
  <si>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</si>
  <si>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</si>
  <si>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</si>
  <si>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</si>
  <si>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</si>
  <si>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</si>
  <si>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</si>
  <si>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</si>
  <si>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</si>
  <si>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</si>
  <si>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</si>
  <si>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</si>
  <si>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</si>
  <si>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</si>
  <si>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</si>
  <si>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</si>
  <si>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</si>
  <si>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</si>
  <si>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</si>
  <si>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</si>
  <si>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</si>
  <si>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</si>
  <si>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</si>
  <si>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</si>
  <si>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</si>
  <si>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</si>
  <si>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</si>
  <si>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</si>
  <si>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</si>
  <si>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</si>
  <si>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</si>
  <si>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</si>
  <si>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</si>
  <si>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</si>
  <si>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</si>
  <si>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</si>
  <si>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</si>
  <si>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</si>
  <si>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</si>
  <si>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</si>
  <si>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</si>
  <si>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</si>
  <si>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</si>
  <si>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</si>
  <si>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</si>
  <si>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</si>
  <si>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</si>
  <si>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</si>
  <si>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</si>
  <si>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</si>
  <si>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</si>
  <si>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</si>
  <si>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</si>
  <si>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</si>
  <si>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</si>
  <si>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</si>
  <si>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</si>
  <si>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</si>
  <si>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</si>
  <si>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</si>
  <si>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</si>
  <si>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</si>
  <si>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</si>
  <si>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</si>
  <si>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</si>
  <si>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</si>
  <si>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</si>
  <si>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</si>
  <si>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</si>
  <si>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</si>
  <si>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</si>
  <si>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</si>
  <si>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</si>
  <si>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</si>
  <si>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</si>
  <si>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</si>
  <si>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</si>
  <si>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</si>
  <si>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</si>
  <si>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</si>
  <si>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</si>
  <si>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</si>
  <si>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</si>
  <si>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</si>
  <si>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</si>
  <si>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</si>
  <si>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</si>
  <si>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</si>
  <si>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</si>
  <si>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</si>
  <si>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</si>
  <si>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</si>
  <si>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</si>
  <si>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</si>
  <si>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</si>
  <si>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</si>
  <si>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</si>
  <si>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</si>
  <si>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</si>
  <si>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</si>
  <si>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</si>
  <si>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</si>
  <si>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</si>
  <si>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</si>
  <si>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</si>
  <si>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</si>
  <si>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</si>
  <si>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</si>
  <si>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</si>
  <si>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</si>
  <si>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</si>
  <si>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</si>
  <si>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</si>
  <si>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</si>
  <si>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</si>
  <si>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</si>
  <si>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</si>
  <si>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</si>
  <si>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</si>
  <si>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</si>
  <si>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</si>
  <si>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</si>
  <si>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</si>
  <si>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</si>
  <si>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</si>
  <si>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</si>
  <si>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</si>
  <si>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</si>
  <si>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</si>
  <si>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</si>
  <si>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</si>
  <si>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</si>
  <si>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</si>
  <si>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</si>
  <si>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</si>
  <si>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</si>
  <si>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</si>
  <si>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</si>
  <si>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</si>
  <si>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</si>
  <si>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</si>
  <si>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</si>
  <si>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</si>
  <si>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</si>
  <si>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</si>
  <si>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</si>
  <si>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</si>
  <si>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</si>
  <si>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</si>
  <si>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</si>
  <si>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</si>
  <si>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</si>
  <si>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</si>
  <si>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</si>
  <si>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</si>
  <si>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</si>
  <si>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</si>
  <si>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</si>
  <si>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</si>
  <si>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</si>
  <si>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</si>
  <si>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</si>
  <si>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</si>
  <si>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</si>
  <si>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</si>
  <si>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</si>
  <si>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</si>
  <si>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</si>
  <si>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</si>
  <si>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</si>
  <si>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</si>
  <si>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</si>
  <si>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</si>
  <si>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</si>
  <si>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</si>
  <si>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</si>
  <si>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</si>
  <si>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</si>
  <si>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</si>
  <si>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</si>
  <si>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</si>
  <si>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</si>
  <si>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</si>
  <si>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</si>
  <si>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</si>
  <si>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</si>
  <si>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</si>
  <si>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</si>
  <si>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</si>
  <si>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</si>
  <si>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</si>
  <si>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</si>
  <si>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</si>
  <si>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</si>
  <si>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</si>
  <si>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</si>
  <si>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</si>
  <si>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</si>
  <si>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</si>
  <si>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</si>
  <si>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</si>
  <si>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</si>
  <si>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</si>
  <si>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</si>
  <si>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</si>
  <si>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</si>
  <si>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</si>
  <si>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</si>
  <si>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</si>
  <si>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</si>
  <si>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</si>
  <si>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</si>
  <si>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</si>
  <si>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</si>
  <si>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</si>
  <si>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</si>
  <si>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</si>
  <si>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</si>
  <si>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</si>
  <si>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</si>
  <si>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</si>
  <si>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</si>
  <si>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</si>
  <si>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</si>
  <si>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</si>
  <si>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</si>
  <si>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</si>
  <si>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</si>
  <si>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</si>
  <si>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</si>
  <si>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</si>
  <si>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</si>
  <si>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</si>
  <si>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</si>
  <si>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</si>
  <si>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</si>
  <si>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</si>
  <si>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</si>
  <si>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</si>
  <si>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</si>
  <si>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</si>
  <si>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</si>
  <si>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</si>
  <si>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</si>
  <si>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</si>
  <si>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</si>
  <si>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</si>
  <si>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</si>
  <si>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</si>
  <si>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</si>
  <si>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</si>
  <si>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</si>
  <si>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</si>
  <si>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</si>
  <si>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</si>
  <si>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</si>
  <si>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</si>
  <si>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</si>
  <si>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</si>
  <si>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</si>
  <si>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</si>
  <si>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</si>
  <si>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</si>
  <si>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</si>
  <si>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</si>
  <si>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</si>
  <si>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</si>
  <si>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</si>
  <si>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</si>
  <si>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</si>
  <si>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</si>
  <si>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</si>
  <si>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</si>
  <si>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</si>
  <si>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</si>
  <si>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</si>
  <si>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</si>
  <si>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</si>
  <si>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</si>
  <si>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</si>
  <si>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</si>
  <si>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</si>
  <si>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</si>
  <si>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</si>
  <si>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</si>
  <si>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</si>
  <si>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</si>
  <si>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</si>
  <si>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</si>
  <si>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</si>
  <si>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</si>
  <si>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</si>
  <si>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</si>
  <si>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</si>
  <si>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</si>
  <si>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</si>
  <si>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</si>
  <si>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</si>
  <si>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</si>
  <si>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</si>
  <si>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</si>
  <si>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</si>
  <si>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</si>
  <si>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</si>
  <si>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</si>
  <si>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</si>
  <si>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</si>
  <si>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</si>
  <si>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</si>
  <si>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</si>
  <si>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</si>
  <si>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</si>
  <si>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</si>
  <si>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</si>
  <si>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</si>
  <si>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</si>
  <si>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</si>
  <si>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</si>
  <si>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</si>
  <si>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</si>
  <si>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</si>
  <si>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</si>
  <si>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</si>
  <si>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</si>
  <si>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</si>
  <si>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</si>
  <si>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</si>
  <si>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</si>
  <si>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</si>
  <si>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</si>
  <si>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</si>
  <si>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</si>
  <si>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</si>
  <si>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</si>
  <si>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</si>
  <si>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</si>
  <si>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</si>
  <si>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</si>
  <si>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</si>
  <si>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</si>
  <si>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</si>
  <si>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</si>
  <si>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</si>
  <si>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</si>
  <si>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</si>
  <si>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</si>
  <si>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</si>
  <si>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</si>
  <si>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</si>
  <si>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</si>
  <si>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</si>
  <si>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</si>
  <si>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</si>
  <si>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</si>
  <si>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</si>
  <si>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</si>
  <si>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</si>
  <si>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</si>
  <si>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</si>
  <si>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</si>
  <si>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</si>
  <si>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</si>
  <si>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</si>
  <si>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</si>
  <si>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</si>
  <si>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</si>
  <si>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</si>
  <si>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</si>
  <si>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</si>
  <si>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</si>
  <si>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</si>
  <si>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</si>
  <si>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</si>
  <si>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</si>
  <si>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</si>
  <si>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</si>
  <si>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</si>
  <si>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</si>
  <si>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</si>
  <si>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</si>
  <si>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</si>
  <si>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</si>
  <si>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</si>
  <si>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</si>
  <si>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</si>
  <si>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</si>
  <si>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</si>
  <si>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</si>
  <si>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</si>
  <si>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</si>
  <si>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</si>
  <si>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</si>
  <si>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</si>
  <si>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</si>
  <si>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</si>
  <si>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</si>
  <si>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</si>
  <si>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</si>
  <si>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</si>
  <si>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</si>
  <si>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</si>
  <si>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</si>
  <si>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</si>
  <si>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</si>
  <si>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</si>
  <si>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</si>
  <si>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</si>
  <si>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</si>
  <si>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</si>
  <si>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</si>
  <si>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</si>
  <si>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</si>
  <si>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</si>
  <si>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</si>
  <si>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</si>
  <si>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</si>
  <si>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</si>
  <si>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</si>
  <si>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</si>
  <si>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</si>
  <si>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</si>
  <si>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</si>
  <si>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</si>
  <si>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</si>
  <si>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</si>
  <si>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</si>
  <si>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</si>
  <si>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</si>
  <si>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</si>
  <si>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</si>
  <si>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</si>
  <si>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</si>
  <si>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</si>
  <si>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</si>
  <si>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</si>
  <si>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</si>
  <si>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</si>
  <si>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</si>
  <si>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</si>
  <si>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</si>
  <si>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</si>
  <si>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</si>
  <si>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</si>
  <si>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</si>
  <si>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</si>
  <si>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</si>
  <si>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</si>
  <si>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</si>
  <si>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</si>
  <si>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</si>
  <si>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</si>
  <si>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</si>
  <si>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</si>
  <si>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</si>
  <si>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</si>
  <si>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</si>
  <si>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</si>
  <si>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</si>
  <si>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</si>
  <si>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</si>
  <si>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</si>
  <si>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</si>
  <si>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</si>
  <si>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</si>
  <si>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</si>
  <si>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</si>
  <si>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</si>
  <si>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</si>
  <si>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</si>
  <si>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</si>
  <si>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</si>
  <si>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</si>
  <si>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</si>
  <si>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</si>
  <si>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</si>
  <si>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</si>
  <si>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</si>
  <si>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</si>
  <si>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</si>
  <si>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</si>
  <si>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</si>
  <si>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</si>
  <si>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</si>
  <si>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</si>
  <si>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</si>
  <si>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</si>
  <si>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</si>
  <si>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</si>
  <si>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</si>
  <si>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</si>
  <si>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</si>
  <si>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</si>
  <si>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</si>
  <si>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</si>
  <si>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</si>
  <si>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</si>
  <si>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</si>
  <si>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</si>
  <si>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</si>
  <si>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</si>
  <si>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</si>
  <si>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</si>
  <si>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</si>
  <si>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</si>
  <si>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</si>
  <si>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</si>
  <si>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</si>
  <si>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</si>
  <si>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</si>
  <si>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</si>
  <si>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</si>
  <si>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</si>
  <si>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</si>
  <si>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</si>
  <si>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</si>
  <si>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</si>
  <si>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</si>
  <si>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</si>
  <si>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</si>
  <si>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</si>
  <si>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</si>
  <si>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</si>
  <si>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</si>
  <si>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</si>
  <si>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</si>
  <si>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</si>
  <si>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</si>
  <si>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</si>
  <si>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</si>
  <si>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</si>
  <si>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</si>
  <si>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</si>
  <si>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</si>
  <si>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</si>
  <si>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</si>
  <si>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</si>
  <si>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</si>
  <si>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</si>
  <si>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</si>
  <si>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</si>
  <si>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</si>
  <si>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</si>
  <si>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</si>
  <si>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</si>
  <si>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</si>
  <si>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</si>
  <si>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</si>
  <si>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</si>
  <si>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</si>
  <si>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</si>
  <si>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</si>
  <si>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</si>
  <si>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</si>
  <si>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</si>
  <si>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</si>
  <si>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</si>
  <si>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</si>
  <si>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</si>
  <si>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</si>
  <si>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</si>
  <si>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</si>
  <si>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</si>
  <si>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</si>
  <si>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</si>
  <si>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</si>
  <si>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</si>
  <si>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</si>
  <si>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</si>
  <si>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</si>
  <si>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</si>
  <si>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</si>
  <si>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</si>
  <si>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</si>
  <si>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</si>
  <si>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</si>
  <si>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</si>
  <si>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</si>
  <si>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</si>
  <si>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</si>
  <si>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</si>
  <si>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</si>
  <si>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</si>
  <si>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</si>
  <si>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</si>
  <si>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</si>
  <si>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</si>
  <si>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</si>
  <si>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</si>
  <si>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</si>
  <si>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</si>
  <si>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</si>
  <si>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</si>
  <si>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</si>
  <si>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</si>
  <si>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</si>
  <si>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</si>
  <si>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</si>
  <si>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</si>
  <si>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</si>
  <si>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</si>
  <si>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</si>
  <si>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</si>
  <si>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</si>
  <si>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</si>
  <si>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</si>
  <si>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</si>
  <si>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</si>
  <si>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</si>
  <si>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</si>
  <si>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</si>
  <si>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</si>
  <si>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</si>
  <si>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</si>
  <si>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</si>
  <si>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</si>
  <si>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</si>
  <si>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</si>
  <si>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</si>
  <si>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</si>
  <si>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</si>
  <si>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</si>
  <si>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</si>
  <si>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</si>
  <si>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</si>
  <si>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</si>
  <si>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</si>
  <si>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</si>
  <si>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</si>
  <si>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</si>
  <si>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</si>
  <si>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</si>
  <si>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</si>
  <si>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</si>
  <si>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</si>
  <si>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</si>
  <si>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</si>
  <si>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</si>
  <si>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</si>
  <si>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</si>
  <si>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</si>
  <si>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</si>
  <si>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</si>
  <si>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</si>
  <si>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</si>
  <si>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</si>
  <si>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</si>
  <si>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</si>
  <si>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</si>
  <si>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</si>
  <si>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</si>
  <si>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</si>
  <si>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</si>
  <si>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</si>
  <si>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</si>
  <si>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</si>
  <si>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</si>
  <si>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</si>
  <si>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</si>
  <si>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</si>
  <si>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</si>
  <si>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</si>
  <si>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</si>
  <si>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</si>
  <si>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</si>
  <si>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</si>
  <si>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</si>
  <si>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</si>
  <si>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</si>
  <si>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</si>
  <si>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</si>
  <si>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</si>
  <si>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</si>
  <si>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</si>
  <si>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</si>
  <si>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</si>
  <si>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</si>
  <si>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</si>
  <si>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</si>
  <si>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</si>
  <si>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</si>
  <si>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</si>
  <si>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</si>
  <si>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</si>
  <si>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</si>
  <si>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</si>
  <si>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</si>
  <si>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</si>
  <si>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</si>
  <si>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</si>
  <si>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</si>
  <si>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</si>
  <si>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</si>
  <si>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</si>
  <si>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</si>
  <si>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</si>
  <si>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</si>
  <si>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</si>
  <si>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</si>
  <si>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</si>
  <si>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</si>
  <si>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</si>
  <si>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</si>
  <si>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</si>
  <si>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</si>
  <si>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</si>
  <si>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</si>
  <si>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</si>
  <si>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</si>
  <si>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</si>
  <si>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</si>
  <si>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</si>
  <si>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</si>
  <si>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</si>
  <si>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</si>
  <si>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</si>
  <si>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</si>
  <si>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</si>
  <si>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</si>
  <si>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</si>
  <si>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</si>
  <si>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</si>
  <si>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</si>
  <si>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</si>
  <si>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</si>
  <si>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</si>
  <si>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</si>
  <si>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</si>
  <si>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</si>
  <si>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</si>
  <si>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</si>
  <si>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</si>
  <si>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</si>
  <si>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</si>
  <si>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</si>
  <si>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</si>
  <si>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</si>
  <si>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</si>
  <si>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</si>
  <si>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</si>
  <si>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</si>
  <si>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</si>
  <si>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</si>
  <si>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</si>
  <si>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</si>
  <si>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</si>
  <si>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</si>
  <si>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</si>
  <si>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</si>
  <si>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</si>
  <si>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</si>
  <si>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</si>
  <si>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</si>
  <si>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</si>
  <si>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</si>
  <si>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</si>
  <si>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</si>
  <si>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</si>
  <si>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</si>
  <si>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</si>
  <si>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</si>
  <si>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</si>
  <si>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</si>
  <si>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</si>
  <si>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</si>
  <si>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</si>
  <si>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</si>
  <si>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</si>
  <si>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</si>
  <si>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</si>
  <si>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</si>
  <si>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</si>
  <si>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</si>
  <si>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</si>
  <si>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</si>
  <si>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</si>
  <si>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</si>
  <si>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</si>
  <si>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</si>
  <si>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</si>
  <si>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</si>
  <si>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</si>
  <si>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</si>
  <si>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</si>
  <si>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</si>
  <si>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</si>
  <si>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</si>
  <si>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</si>
  <si>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</si>
  <si>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</si>
  <si>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</si>
  <si>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</si>
  <si>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</si>
  <si>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</si>
  <si>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</si>
  <si>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</si>
  <si>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</si>
  <si>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</si>
  <si>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</si>
  <si>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</si>
  <si>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</si>
  <si>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</si>
  <si>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</si>
  <si>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</si>
  <si>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</si>
  <si>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</si>
  <si>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</si>
  <si>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</si>
  <si>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</si>
  <si>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</si>
  <si>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</si>
  <si>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</si>
  <si>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</si>
  <si>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</si>
  <si>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</si>
  <si>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</si>
  <si>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</si>
  <si>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</si>
  <si>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</si>
  <si>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</si>
  <si>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</si>
  <si>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</si>
  <si>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</si>
  <si>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</si>
  <si>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</si>
  <si>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</si>
  <si>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</si>
  <si>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</si>
  <si>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</si>
  <si>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</si>
  <si>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</si>
  <si>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</si>
  <si>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</si>
  <si>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</si>
  <si>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</si>
  <si>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</si>
  <si>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</si>
  <si>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</si>
  <si>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</si>
  <si>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</si>
  <si>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</si>
  <si>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</si>
  <si>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</si>
  <si>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</si>
  <si>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</si>
  <si>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</si>
  <si>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</si>
  <si>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</si>
  <si>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</si>
  <si>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</si>
  <si>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</si>
  <si>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</si>
  <si>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</si>
  <si>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</si>
  <si>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</si>
  <si>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</si>
  <si>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</si>
  <si>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</si>
  <si>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</si>
  <si>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</si>
  <si>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</si>
  <si>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</si>
  <si>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</si>
  <si>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</si>
  <si>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</si>
  <si>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</si>
  <si>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</si>
  <si>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</si>
  <si>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</si>
  <si>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</si>
  <si>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</si>
  <si>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</si>
  <si>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</si>
  <si>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</si>
  <si>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</si>
  <si>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</si>
  <si>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</si>
  <si>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</si>
  <si>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</si>
  <si>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</si>
  <si>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</si>
  <si>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</si>
  <si>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</si>
  <si>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</si>
  <si>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</si>
  <si>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</si>
  <si>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</si>
  <si>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</si>
  <si>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</si>
  <si>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</si>
  <si>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</si>
  <si>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</si>
  <si>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</si>
  <si>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</si>
  <si>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</si>
  <si>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</si>
  <si>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</si>
  <si>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</si>
  <si>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</si>
  <si>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</si>
  <si>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</si>
  <si>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</si>
  <si>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</si>
  <si>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</si>
  <si>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</si>
  <si>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</si>
  <si>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</si>
  <si>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</si>
  <si>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</si>
  <si>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</si>
  <si>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</si>
  <si>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</si>
  <si>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</si>
  <si>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</si>
  <si>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</si>
  <si>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</si>
  <si>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</si>
  <si>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</si>
  <si>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</si>
  <si>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</si>
  <si>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</si>
  <si>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</si>
  <si>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</si>
  <si>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</si>
  <si>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</si>
  <si>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</si>
  <si>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</si>
  <si>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</si>
  <si>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</si>
  <si>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</si>
  <si>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</si>
  <si>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</si>
  <si>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</si>
  <si>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</si>
  <si>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</si>
  <si>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</si>
  <si>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</si>
  <si>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</si>
  <si>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</si>
  <si>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</si>
  <si>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</si>
  <si>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</si>
  <si>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</si>
  <si>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</si>
  <si>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</si>
  <si>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</si>
  <si>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</si>
  <si>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</si>
  <si>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</si>
  <si>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</si>
  <si>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</si>
  <si>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</si>
  <si>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</si>
  <si>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</si>
  <si>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</si>
  <si>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</si>
  <si>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</si>
  <si>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</si>
  <si>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</si>
  <si>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</si>
  <si>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</si>
  <si>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</si>
  <si>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</si>
  <si>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</si>
  <si>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</si>
  <si>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</si>
  <si>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</si>
  <si>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</si>
  <si>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</si>
  <si>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</si>
  <si>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</si>
  <si>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</si>
  <si>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</si>
  <si>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</si>
  <si>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</si>
  <si>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</si>
  <si>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</si>
  <si>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</si>
  <si>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</si>
  <si>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</si>
  <si>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</si>
  <si>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</si>
  <si>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</si>
  <si>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</si>
  <si>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</si>
  <si>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</si>
  <si>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</si>
  <si>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</si>
  <si>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</si>
  <si>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</si>
  <si>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</si>
  <si>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</si>
  <si>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</si>
  <si>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</si>
  <si>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</si>
  <si>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</si>
  <si>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</si>
  <si>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</si>
  <si>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</si>
  <si>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</si>
  <si>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</si>
  <si>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</si>
  <si>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</si>
  <si>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</si>
  <si>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</si>
  <si>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</si>
  <si>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</si>
  <si>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</si>
  <si>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</si>
  <si>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</si>
  <si>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</si>
  <si>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</si>
  <si>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</si>
  <si>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</si>
  <si>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</si>
  <si>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</si>
  <si>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</si>
  <si>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</si>
  <si>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</si>
  <si>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</si>
  <si>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</si>
  <si>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</si>
  <si>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</si>
  <si>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</si>
  <si>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</si>
  <si>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</si>
  <si>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</si>
  <si>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</si>
  <si>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</si>
  <si>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</si>
  <si>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</si>
  <si>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</si>
  <si>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</si>
  <si>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</si>
  <si>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</si>
  <si>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</si>
  <si>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</si>
  <si>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</si>
  <si>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</si>
  <si>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</si>
  <si>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</si>
  <si>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</si>
  <si>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</si>
  <si>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</si>
  <si>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</si>
  <si>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</si>
  <si>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</si>
  <si>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</si>
  <si>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</si>
  <si>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</si>
  <si>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</si>
  <si>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</si>
  <si>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</si>
  <si>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</si>
  <si>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</si>
  <si>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</si>
  <si>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</si>
  <si>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</si>
  <si>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</si>
  <si>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</si>
  <si>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</si>
  <si>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</si>
  <si>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</si>
  <si>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</si>
  <si>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</si>
  <si>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</si>
  <si>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</si>
  <si>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</si>
  <si>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</si>
  <si>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</si>
  <si>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</si>
  <si>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</si>
  <si>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</si>
  <si>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</si>
  <si>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</si>
  <si>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</si>
  <si>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</si>
  <si>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</si>
  <si>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</si>
  <si>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</si>
  <si>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</si>
  <si>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</si>
  <si>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</si>
  <si>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</si>
  <si>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</si>
  <si>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</si>
  <si>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</si>
  <si>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</si>
  <si>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</si>
  <si>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</si>
  <si>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</si>
  <si>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</si>
  <si>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</si>
  <si>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</si>
  <si>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</si>
  <si>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</si>
  <si>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</si>
  <si>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</si>
  <si>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</si>
  <si>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</si>
  <si>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</si>
  <si>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</si>
  <si>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</si>
  <si>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</si>
  <si>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</si>
  <si>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</si>
  <si>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</si>
  <si>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</si>
  <si>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</si>
  <si>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</si>
  <si>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</si>
  <si>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</si>
  <si>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</si>
  <si>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</si>
  <si>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</si>
  <si>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</si>
  <si>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</si>
  <si>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</si>
  <si>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</si>
  <si>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</si>
  <si>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</si>
  <si>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</si>
  <si>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</si>
  <si>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</si>
  <si>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</si>
  <si>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</si>
  <si>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</si>
  <si>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</si>
  <si>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</si>
  <si>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</si>
  <si>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</si>
  <si>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</si>
  <si>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</si>
  <si>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</si>
  <si>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</si>
  <si>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</si>
  <si>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</si>
  <si>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</si>
  <si>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</si>
  <si>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</si>
  <si>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</si>
  <si>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</si>
  <si>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</si>
  <si>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</si>
  <si>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</si>
  <si>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</si>
  <si>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</si>
  <si>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</si>
  <si>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</si>
  <si>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</si>
  <si>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</si>
  <si>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</si>
  <si>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</si>
  <si>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</si>
  <si>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</si>
  <si>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</si>
  <si>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</si>
  <si>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</si>
  <si>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</si>
  <si>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</si>
  <si>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</si>
  <si>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</si>
  <si>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</si>
  <si>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</si>
  <si>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</si>
  <si>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</si>
  <si>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</si>
  <si>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</si>
  <si>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</si>
  <si>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</si>
  <si>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</si>
  <si>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</si>
  <si>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</si>
  <si>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</si>
  <si>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</si>
  <si>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</si>
  <si>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</si>
  <si>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</si>
  <si>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</si>
  <si>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</si>
  <si>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</si>
  <si>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</si>
  <si>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</si>
  <si>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</si>
  <si>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</si>
  <si>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</si>
  <si>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</si>
  <si>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</si>
  <si>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</si>
  <si>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</si>
  <si>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</si>
  <si>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</si>
  <si>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</si>
  <si>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</si>
  <si>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</si>
  <si>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</si>
  <si>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</si>
  <si>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</si>
  <si>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</si>
  <si>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</si>
  <si>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</si>
  <si>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</si>
  <si>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</si>
  <si>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</si>
  <si>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</si>
  <si>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</si>
  <si>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</si>
  <si>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</si>
  <si>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</si>
  <si>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</si>
  <si>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</si>
  <si>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</si>
  <si>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</si>
  <si>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</si>
  <si>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</si>
  <si>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</si>
  <si>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</si>
  <si>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</si>
  <si>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</si>
  <si>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</si>
  <si>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</si>
  <si>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</si>
  <si>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</si>
  <si>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</si>
  <si>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</si>
  <si>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</si>
  <si>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</si>
  <si>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</si>
  <si>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</si>
  <si>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</si>
  <si>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</si>
  <si>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</si>
  <si>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</si>
  <si>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</si>
  <si>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</si>
  <si>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</si>
  <si>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</si>
  <si>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</si>
  <si>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</si>
  <si>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</si>
  <si>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</si>
  <si>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</si>
  <si>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</si>
  <si>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</si>
  <si>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</si>
  <si>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</si>
  <si>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</si>
  <si>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</si>
  <si>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</si>
  <si>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</si>
  <si>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</si>
  <si>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</si>
  <si>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</si>
  <si>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</si>
  <si>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</si>
  <si>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</si>
  <si>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</si>
  <si>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</si>
  <si>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</si>
  <si>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</si>
  <si>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</si>
  <si>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</si>
  <si>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</si>
  <si>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</si>
  <si>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</si>
  <si>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</si>
  <si>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</si>
  <si>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</si>
  <si>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</si>
  <si>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</si>
  <si>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</si>
  <si>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</si>
  <si>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</si>
  <si>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</si>
  <si>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</si>
  <si>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</si>
  <si>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</si>
  <si>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</si>
  <si>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</si>
  <si>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</si>
  <si>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</si>
  <si>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</si>
  <si>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</si>
  <si>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</si>
  <si>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</si>
  <si>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</si>
  <si>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</si>
  <si>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</si>
  <si>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</si>
  <si>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</si>
  <si>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</si>
  <si>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</si>
  <si>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</si>
  <si>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</si>
  <si>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</si>
  <si>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</si>
  <si>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</si>
  <si>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</si>
  <si>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</si>
  <si>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</si>
  <si>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</si>
  <si>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</si>
  <si>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</si>
  <si>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</si>
  <si>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</si>
  <si>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</si>
  <si>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</si>
  <si>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</si>
  <si>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</si>
  <si>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</si>
  <si>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</si>
  <si>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</si>
  <si>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</si>
  <si>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</si>
  <si>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</si>
  <si>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</si>
  <si>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</si>
  <si>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</si>
  <si>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</si>
  <si>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</si>
  <si>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</si>
  <si>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</si>
  <si>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</si>
  <si>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</si>
  <si>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</si>
  <si>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</si>
  <si>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</si>
  <si>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</si>
  <si>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</si>
  <si>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</si>
  <si>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</si>
  <si>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</si>
  <si>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</si>
  <si>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</si>
  <si>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</si>
  <si>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</si>
  <si>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</si>
  <si>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</si>
  <si>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</si>
  <si>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</si>
  <si>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</si>
  <si>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</si>
  <si>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</si>
  <si>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</si>
  <si>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</si>
  <si>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</si>
  <si>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</si>
  <si>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</si>
  <si>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</si>
  <si>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</si>
  <si>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</si>
  <si>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</si>
  <si>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</si>
  <si>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</si>
  <si>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</si>
  <si>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</si>
  <si>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</si>
  <si>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</si>
  <si>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</si>
  <si>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</si>
  <si>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</si>
  <si>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</si>
  <si>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</si>
  <si>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</si>
  <si>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</si>
  <si>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</si>
  <si>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</si>
  <si>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</si>
  <si>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</si>
  <si>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</si>
  <si>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</si>
  <si>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</si>
  <si>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</si>
  <si>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</si>
  <si>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</si>
  <si>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</si>
  <si>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</si>
  <si>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</si>
  <si>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</si>
  <si>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</si>
  <si>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</si>
  <si>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</si>
  <si>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</si>
  <si>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</si>
  <si>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</si>
  <si>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</si>
  <si>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</si>
  <si>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</si>
  <si>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</si>
  <si>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</si>
  <si>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</si>
  <si>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</si>
  <si>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</si>
  <si>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</si>
  <si>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</si>
  <si>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</si>
  <si>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</si>
  <si>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</si>
  <si>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</si>
  <si>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</si>
  <si>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</si>
  <si>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</si>
  <si>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</si>
  <si>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</si>
  <si>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</si>
  <si>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</si>
  <si>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</si>
  <si>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</si>
  <si>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</si>
  <si>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</si>
  <si>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</si>
  <si>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</si>
  <si>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</si>
  <si>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</si>
  <si>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</si>
  <si>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</si>
  <si>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</si>
  <si>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</si>
  <si>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</si>
  <si>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</si>
  <si>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</si>
  <si>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</si>
  <si>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</si>
  <si>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</si>
  <si>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</si>
  <si>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</si>
  <si>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</si>
  <si>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</si>
  <si>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</si>
  <si>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</si>
  <si>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</si>
  <si>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</si>
  <si>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</si>
  <si>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</si>
  <si>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</si>
  <si>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</si>
  <si>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</si>
  <si>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</si>
  <si>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</si>
  <si>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</si>
  <si>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</si>
  <si>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</si>
  <si>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</si>
  <si>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</si>
  <si>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</si>
  <si>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</si>
  <si>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</si>
  <si>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</si>
  <si>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</si>
  <si>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</si>
  <si>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</si>
  <si>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</si>
  <si>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</si>
  <si>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</si>
  <si>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</si>
  <si>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</si>
  <si>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</si>
  <si>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</si>
  <si>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</si>
  <si>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</si>
  <si>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</si>
  <si>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</si>
  <si>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</si>
  <si>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</si>
  <si>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</si>
  <si>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</si>
  <si>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</si>
  <si>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</si>
  <si>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</si>
  <si>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</si>
  <si>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</si>
  <si>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</si>
  <si>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</si>
  <si>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</si>
  <si>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</si>
  <si>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</si>
  <si>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</si>
  <si>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</si>
  <si>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</si>
  <si>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</si>
  <si>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</si>
  <si>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</si>
  <si>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</si>
  <si>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</si>
  <si>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</si>
  <si>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</si>
  <si>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</si>
  <si>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</si>
  <si>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</si>
  <si>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</si>
  <si>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</si>
  <si>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</si>
  <si>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</si>
  <si>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</si>
  <si>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</si>
  <si>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</si>
  <si>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</si>
  <si>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</si>
  <si>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</si>
  <si>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</si>
  <si>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</si>
  <si>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</si>
  <si>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</si>
  <si>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</si>
  <si>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</si>
  <si>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</si>
  <si>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</si>
  <si>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</si>
  <si>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</si>
  <si>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</si>
  <si>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</si>
  <si>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</si>
  <si>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</si>
  <si>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</si>
  <si>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</si>
  <si>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</si>
  <si>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</si>
  <si>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</si>
  <si>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</si>
  <si>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</si>
  <si>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</si>
  <si>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</si>
  <si>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</si>
  <si>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</si>
  <si>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</si>
  <si>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</si>
  <si>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</si>
  <si>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</si>
  <si>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</si>
  <si>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</si>
  <si>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</si>
  <si>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</si>
  <si>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</si>
  <si>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</si>
  <si>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</si>
  <si>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</si>
  <si>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</si>
  <si>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</si>
  <si>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</si>
  <si>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</si>
  <si>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</si>
  <si>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</si>
  <si>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</si>
  <si>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</si>
  <si>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</si>
  <si>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</si>
  <si>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</si>
  <si>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</si>
  <si>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</si>
  <si>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</si>
  <si>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</si>
  <si>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</si>
  <si>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</si>
  <si>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</si>
  <si>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</si>
  <si>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</si>
  <si>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</si>
  <si>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</si>
  <si>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</si>
  <si>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</si>
  <si>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</si>
  <si>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</si>
  <si>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</si>
  <si>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</si>
  <si>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</si>
  <si>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</si>
  <si>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</si>
  <si>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</si>
  <si>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</si>
  <si>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</si>
  <si>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</si>
  <si>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</si>
  <si>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</si>
  <si>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</si>
  <si>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</si>
  <si>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</si>
  <si>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</si>
  <si>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</si>
  <si>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</si>
  <si>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</si>
  <si>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</si>
  <si>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</si>
  <si>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</si>
  <si>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</si>
  <si>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</si>
  <si>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</si>
  <si>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</si>
  <si>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</si>
  <si>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</si>
  <si>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</si>
  <si>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</si>
  <si>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</si>
  <si>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</si>
  <si>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</si>
  <si>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</si>
  <si>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</si>
  <si>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</si>
  <si>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</si>
  <si>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</si>
  <si>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</si>
  <si>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</si>
  <si>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</si>
  <si>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</si>
  <si>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</si>
  <si>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</si>
  <si>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</si>
  <si>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</si>
  <si>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</si>
  <si>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</si>
  <si>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</si>
  <si>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</si>
  <si>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</si>
  <si>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</si>
  <si>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</si>
  <si>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</si>
  <si>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</si>
  <si>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</si>
  <si>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</si>
  <si>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</si>
  <si>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</si>
  <si>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</si>
  <si>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</si>
  <si>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</si>
  <si>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</si>
  <si>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</si>
  <si>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</si>
  <si>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</si>
  <si>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</si>
  <si>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</si>
  <si>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</si>
  <si>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</si>
  <si>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</si>
  <si>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</si>
  <si>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</si>
  <si>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</si>
  <si>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</si>
  <si>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</si>
  <si>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</si>
  <si>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</si>
  <si>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</si>
  <si>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</si>
  <si>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</si>
  <si>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</si>
  <si>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</si>
  <si>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</si>
  <si>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</si>
  <si>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</si>
  <si>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</si>
  <si>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</si>
  <si>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</si>
  <si>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</si>
  <si>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</si>
  <si>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</si>
  <si>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</si>
  <si>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</si>
  <si>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</si>
  <si>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</si>
  <si>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</si>
  <si>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</si>
  <si>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</si>
  <si>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</si>
  <si>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</si>
  <si>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</si>
  <si>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</si>
  <si>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</si>
  <si>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</si>
  <si>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</si>
  <si>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</si>
  <si>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</si>
  <si>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</si>
  <si>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</si>
  <si>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</si>
  <si>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</si>
  <si>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</si>
  <si>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</si>
  <si>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</si>
  <si>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</si>
  <si>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</si>
  <si>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</si>
  <si>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</si>
  <si>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</si>
  <si>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</si>
  <si>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</si>
  <si>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</si>
  <si>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</si>
  <si>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</si>
  <si>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</si>
  <si>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</si>
  <si>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</si>
  <si>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</si>
  <si>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</si>
  <si>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</si>
  <si>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</si>
  <si>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</si>
  <si>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</si>
  <si>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</si>
  <si>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</si>
  <si>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</si>
  <si>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</si>
  <si>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</si>
  <si>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</si>
  <si>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</si>
  <si>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</si>
  <si>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</si>
  <si>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</si>
  <si>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</si>
  <si>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</si>
  <si>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</si>
  <si>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</si>
  <si>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</si>
  <si>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</si>
  <si>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</si>
  <si>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</si>
  <si>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</si>
  <si>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</si>
  <si>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</si>
  <si>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</si>
  <si>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</si>
  <si>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</si>
  <si>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</si>
  <si>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</si>
  <si>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</si>
  <si>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</si>
  <si>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</si>
  <si>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</si>
  <si>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</si>
  <si>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</si>
  <si>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</si>
  <si>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</si>
  <si>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</si>
  <si>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</si>
  <si>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</si>
  <si>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</si>
  <si>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</si>
  <si>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</si>
  <si>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</si>
  <si>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</si>
  <si>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</si>
  <si>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</si>
  <si>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</si>
  <si>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</si>
  <si>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</si>
  <si>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</si>
  <si>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</si>
  <si>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</si>
  <si>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</si>
  <si>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</si>
  <si>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</si>
  <si>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</si>
  <si>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</si>
  <si>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</si>
  <si>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</si>
  <si>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</si>
  <si>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</si>
  <si>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</si>
  <si>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</si>
  <si>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</si>
  <si>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</si>
  <si>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</si>
  <si>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</si>
  <si>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</si>
  <si>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</si>
  <si>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</si>
  <si>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</si>
  <si>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</si>
  <si>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</si>
  <si>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</si>
  <si>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</si>
  <si>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</si>
  <si>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</si>
  <si>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</si>
  <si>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</si>
  <si>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</si>
  <si>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</si>
  <si>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</si>
  <si>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</si>
  <si>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</si>
  <si>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</si>
  <si>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</si>
  <si>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</si>
  <si>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</si>
  <si>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</si>
  <si>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</si>
  <si>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</si>
  <si>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</si>
  <si>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</si>
  <si>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</si>
  <si>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</si>
  <si>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</si>
  <si>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</si>
  <si>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</si>
  <si>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</si>
  <si>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</si>
  <si>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</si>
  <si>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</si>
  <si>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</si>
  <si>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</si>
  <si>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</si>
  <si>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</si>
  <si>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</si>
  <si>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</si>
  <si>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</si>
  <si>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</si>
  <si>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</si>
  <si>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</si>
  <si>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</si>
  <si>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</si>
  <si>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</si>
  <si>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</si>
  <si>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</si>
  <si>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</si>
  <si>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</si>
  <si>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</si>
  <si>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</si>
  <si>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</si>
  <si>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</si>
  <si>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</si>
  <si>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</si>
  <si>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</si>
  <si>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</si>
  <si>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</si>
  <si>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</si>
  <si>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</si>
  <si>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</si>
  <si>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</si>
  <si>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</si>
  <si>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</si>
  <si>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</si>
  <si>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</si>
  <si>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</si>
  <si>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</si>
  <si>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</si>
  <si>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</si>
  <si>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</si>
  <si>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</si>
  <si>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</si>
  <si>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</si>
  <si>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</si>
  <si>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</si>
  <si>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</si>
  <si>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</si>
  <si>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</si>
  <si>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</si>
  <si>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</si>
  <si>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</si>
  <si>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</si>
  <si>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</si>
  <si>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</si>
  <si>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</si>
  <si>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</si>
  <si>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</si>
  <si>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</si>
  <si>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</si>
  <si>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</si>
  <si>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</si>
  <si>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</si>
  <si>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</si>
  <si>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</si>
  <si>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</si>
  <si>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</si>
  <si>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</si>
  <si>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</si>
  <si>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</si>
  <si>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</si>
  <si>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</si>
  <si>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</si>
  <si>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</si>
  <si>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</si>
  <si>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</si>
  <si>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</si>
  <si>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</si>
  <si>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</si>
  <si>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</si>
  <si>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</si>
  <si>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</si>
  <si>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</si>
  <si>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</si>
  <si>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</si>
  <si>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</si>
  <si>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</si>
  <si>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</si>
  <si>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</si>
  <si>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</si>
  <si>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</si>
  <si>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</si>
  <si>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</si>
  <si>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</si>
  <si>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</si>
  <si>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</si>
  <si>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</si>
  <si>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</si>
  <si>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</si>
  <si>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</si>
  <si>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</si>
  <si>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</si>
  <si>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</si>
  <si>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</si>
  <si>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</si>
  <si>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</si>
  <si>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</si>
  <si>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</si>
  <si>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</si>
  <si>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</si>
  <si>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</si>
  <si>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</si>
  <si>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</si>
  <si>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</si>
  <si>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</si>
  <si>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</si>
  <si>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</si>
  <si>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</si>
  <si>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</si>
  <si>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</si>
  <si>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</si>
  <si>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</si>
  <si>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</si>
  <si>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</si>
  <si>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</si>
  <si>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</si>
  <si>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</si>
  <si>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</si>
  <si>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</si>
  <si>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</si>
  <si>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</si>
  <si>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</si>
  <si>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</si>
  <si>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</si>
  <si>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</si>
  <si>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</si>
  <si>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</si>
  <si>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</si>
  <si>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</si>
  <si>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</si>
  <si>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</si>
  <si>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</si>
  <si>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</si>
  <si>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</si>
  <si>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</si>
  <si>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</si>
  <si>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</si>
  <si>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</si>
  <si>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</si>
  <si>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</si>
  <si>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</si>
  <si>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</si>
  <si>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</si>
  <si>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</si>
  <si>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</si>
  <si>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</si>
  <si>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</si>
  <si>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</si>
  <si>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</si>
  <si>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</si>
  <si>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</si>
  <si>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</si>
  <si>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</si>
  <si>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</si>
  <si>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</si>
  <si>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</si>
  <si>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</si>
  <si>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</si>
  <si>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</si>
  <si>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</si>
  <si>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</si>
  <si>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</si>
  <si>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</si>
  <si>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</si>
  <si>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</si>
  <si>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</si>
  <si>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</si>
  <si>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</si>
  <si>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</si>
  <si>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</si>
  <si>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</si>
  <si>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</si>
  <si>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</si>
  <si>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</si>
  <si>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</si>
  <si>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</si>
  <si>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</si>
  <si>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</si>
  <si>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</si>
  <si>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</si>
  <si>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</si>
  <si>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</si>
  <si>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</si>
  <si>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</si>
  <si>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</si>
  <si>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</si>
  <si>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</si>
  <si>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</si>
  <si>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</si>
  <si>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</si>
  <si>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</si>
  <si>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</si>
  <si>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</si>
  <si>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</si>
  <si>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</si>
  <si>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</si>
  <si>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</si>
  <si>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</si>
  <si>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</si>
  <si>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</si>
  <si>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</si>
  <si>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</si>
  <si>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</si>
  <si>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</si>
  <si>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</si>
  <si>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</si>
  <si>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</si>
  <si>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</si>
  <si>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</si>
  <si>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</si>
  <si>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</si>
  <si>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</si>
  <si>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</si>
  <si>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</si>
  <si>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</si>
  <si>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</si>
  <si>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</si>
  <si>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</si>
  <si>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</si>
  <si>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</si>
  <si>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</si>
  <si>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</si>
  <si>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</si>
  <si>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</si>
  <si>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</si>
  <si>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</si>
  <si>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</si>
  <si>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</si>
  <si>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</si>
  <si>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</si>
  <si>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</si>
  <si>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</si>
  <si>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</si>
  <si>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</si>
  <si>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</si>
  <si>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</si>
  <si>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</si>
  <si>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</si>
  <si>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</si>
  <si>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</si>
  <si>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</si>
  <si>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</si>
  <si>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</si>
  <si>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</si>
  <si>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</si>
  <si>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</si>
  <si>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</si>
  <si>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</si>
  <si>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</si>
  <si>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</si>
  <si>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</si>
  <si>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</si>
  <si>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</si>
  <si>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</si>
  <si>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</si>
  <si>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</si>
  <si>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</si>
  <si>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</si>
  <si>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</si>
  <si>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</si>
  <si>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</si>
  <si>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</si>
  <si>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</si>
  <si>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</si>
  <si>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</si>
  <si>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</si>
  <si>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</si>
  <si>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</si>
  <si>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</si>
  <si>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</si>
  <si>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</si>
  <si>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</si>
  <si>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</si>
  <si>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</si>
  <si>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</si>
  <si>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</si>
  <si>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</si>
  <si>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</si>
  <si>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</si>
  <si>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</si>
  <si>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</si>
  <si>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</si>
  <si>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</si>
  <si>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</si>
  <si>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</si>
  <si>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</si>
  <si>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</si>
  <si>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</si>
  <si>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</si>
  <si>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</si>
  <si>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</si>
  <si>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</si>
  <si>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</si>
  <si>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</si>
  <si>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</si>
  <si>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</si>
  <si>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</si>
  <si>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</si>
  <si>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</si>
  <si>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</si>
  <si>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</si>
  <si>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</si>
  <si>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</si>
  <si>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</si>
  <si>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</si>
  <si>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</si>
  <si>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</si>
  <si>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</si>
  <si>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</si>
  <si>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</si>
  <si>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</si>
  <si>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</si>
  <si>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</si>
  <si>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</si>
  <si>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</si>
  <si>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</si>
  <si>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</si>
  <si>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</si>
  <si>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</si>
  <si>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</si>
  <si>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</si>
  <si>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</si>
  <si>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</si>
  <si>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</si>
  <si>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</si>
  <si>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</si>
  <si>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</si>
  <si>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</si>
  <si>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</si>
  <si>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</si>
  <si>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</si>
  <si>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</si>
  <si>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</si>
  <si>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</si>
  <si>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</si>
  <si>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</si>
  <si>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</si>
  <si>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</si>
  <si>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</si>
  <si>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</si>
  <si>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</si>
  <si>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</si>
  <si>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</si>
  <si>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</si>
  <si>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</si>
  <si>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</si>
  <si>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</si>
  <si>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</si>
  <si>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</si>
  <si>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</si>
  <si>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</si>
  <si>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</si>
  <si>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</si>
  <si>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</si>
  <si>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</si>
  <si>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</si>
  <si>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</si>
  <si>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</si>
  <si>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</si>
  <si>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</si>
  <si>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</si>
  <si>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</si>
  <si>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</si>
  <si>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</si>
  <si>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</si>
  <si>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</si>
  <si>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</si>
  <si>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</si>
  <si>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</si>
  <si>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</si>
  <si>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</si>
  <si>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</si>
  <si>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</si>
  <si>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</si>
  <si>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</si>
  <si>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</si>
  <si>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</si>
  <si>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</si>
  <si>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</si>
  <si>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</si>
  <si>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</si>
  <si>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</si>
  <si>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</si>
  <si>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</si>
  <si>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</si>
  <si>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</si>
  <si>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</si>
  <si>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</si>
  <si>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</si>
  <si>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</si>
  <si>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</si>
  <si>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</si>
  <si>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</si>
  <si>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</si>
  <si>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</si>
  <si>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</si>
  <si>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</si>
  <si>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</si>
  <si>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</si>
  <si>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</si>
  <si>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</si>
  <si>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</si>
  <si>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</si>
  <si>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</si>
  <si>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</si>
  <si>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</si>
  <si>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</si>
  <si>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</si>
  <si>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</si>
  <si>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</si>
  <si>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</si>
  <si>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</si>
  <si>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</si>
  <si>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</si>
  <si>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</si>
  <si>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</si>
  <si>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</si>
  <si>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</si>
  <si>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</si>
  <si>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</si>
  <si>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</si>
  <si>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</si>
  <si>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</si>
  <si>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</si>
  <si>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</si>
  <si>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</si>
  <si>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</si>
  <si>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</si>
  <si>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</si>
  <si>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</si>
  <si>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</si>
  <si>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</si>
  <si>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</si>
  <si>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</si>
  <si>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</si>
  <si>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</si>
  <si>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</si>
  <si>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</si>
  <si>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</si>
  <si>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</si>
  <si>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</si>
  <si>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</si>
  <si>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</si>
  <si>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</si>
  <si>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</si>
  <si>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</si>
  <si>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</si>
  <si>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</si>
  <si>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</si>
  <si>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</si>
  <si>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</si>
  <si>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</si>
  <si>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</si>
  <si>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</si>
  <si>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</si>
  <si>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</si>
  <si>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</si>
  <si>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</si>
  <si>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</si>
  <si>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</si>
  <si>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</si>
  <si>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</si>
  <si>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</si>
  <si>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</si>
  <si>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</si>
  <si>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</si>
  <si>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</si>
  <si>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</si>
  <si>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</si>
  <si>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</si>
  <si>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</si>
  <si>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</si>
  <si>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</si>
  <si>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</si>
  <si>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</si>
  <si>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</si>
  <si>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</si>
  <si>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</si>
  <si>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</si>
  <si>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</si>
  <si>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</si>
  <si>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</si>
  <si>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</si>
  <si>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</si>
  <si>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</si>
  <si>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</si>
  <si>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</si>
  <si>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</si>
  <si>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</si>
  <si>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</si>
  <si>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</si>
  <si>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</si>
  <si>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</si>
  <si>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</si>
  <si>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</si>
  <si>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</si>
  <si>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</si>
  <si>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</si>
  <si>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</si>
  <si>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</si>
  <si>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</si>
  <si>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</si>
  <si>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</si>
  <si>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</si>
  <si>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</si>
  <si>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</si>
  <si>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</si>
  <si>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</si>
  <si>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</si>
  <si>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</si>
  <si>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</si>
  <si>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</si>
  <si>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</si>
  <si>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</si>
  <si>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</si>
  <si>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</si>
  <si>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</si>
  <si>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</si>
  <si>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</si>
  <si>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</si>
  <si>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</si>
  <si>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</si>
  <si>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</si>
  <si>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</si>
  <si>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</si>
  <si>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</si>
  <si>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</si>
  <si>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</si>
  <si>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</si>
  <si>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</si>
  <si>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</si>
  <si>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</si>
  <si>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</si>
  <si>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</si>
  <si>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</si>
  <si>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</si>
  <si>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</si>
  <si>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</si>
  <si>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</si>
  <si>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</si>
  <si>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</si>
  <si>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</si>
  <si>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</si>
  <si>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</si>
  <si>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</si>
  <si>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</si>
  <si>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</si>
  <si>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</si>
  <si>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</si>
  <si>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</si>
  <si>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</si>
  <si>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</si>
  <si>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</si>
  <si>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</si>
  <si>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</si>
  <si>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</si>
  <si>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</si>
  <si>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</si>
  <si>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</si>
  <si>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</si>
  <si>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</si>
  <si>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</si>
  <si>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</si>
  <si>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</si>
  <si>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</si>
  <si>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</si>
  <si>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</si>
  <si>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</si>
  <si>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</si>
  <si>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</si>
  <si>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</si>
  <si>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</si>
  <si>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</si>
  <si>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</si>
  <si>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</si>
  <si>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</si>
  <si>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</si>
  <si>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</si>
  <si>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</si>
  <si>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</si>
  <si>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</si>
  <si>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</si>
  <si>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</si>
  <si>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</si>
  <si>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</si>
  <si>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</si>
  <si>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</si>
  <si>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</si>
  <si>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</si>
  <si>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</si>
  <si>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</si>
  <si>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</si>
  <si>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</si>
  <si>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</si>
  <si>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</si>
  <si>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</si>
  <si>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</si>
  <si>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</si>
  <si>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</si>
  <si>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</si>
  <si>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</si>
  <si>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</si>
  <si>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</si>
  <si>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</si>
  <si>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</si>
  <si>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</si>
  <si>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</si>
  <si>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</si>
  <si>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</si>
  <si>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</si>
  <si>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</si>
  <si>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</si>
  <si>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</si>
  <si>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</si>
  <si>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</si>
  <si>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</si>
  <si>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</si>
  <si>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</si>
  <si>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</si>
  <si>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</si>
  <si>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</si>
  <si>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</si>
  <si>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</si>
  <si>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</si>
  <si>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</si>
  <si>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</si>
  <si>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</si>
  <si>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</si>
  <si>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</si>
  <si>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</si>
  <si>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</si>
  <si>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</si>
  <si>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</si>
  <si>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</si>
  <si>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</si>
  <si>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</si>
  <si>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</si>
  <si>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</si>
  <si>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</si>
  <si>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</si>
  <si>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</si>
  <si>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</si>
  <si>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</si>
  <si>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</si>
  <si>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</si>
  <si>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</si>
  <si>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</si>
  <si>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</si>
  <si>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</si>
  <si>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</si>
  <si>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</si>
  <si>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</si>
  <si>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</si>
  <si>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</si>
  <si>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</si>
  <si>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</si>
  <si>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</si>
  <si>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</si>
  <si>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</si>
  <si>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</si>
  <si>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</si>
  <si>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</si>
  <si>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</si>
  <si>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</si>
  <si>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</si>
  <si>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</si>
  <si>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</si>
  <si>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</si>
  <si>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</si>
  <si>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</si>
  <si>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</si>
  <si>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</si>
  <si>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</si>
  <si>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</si>
  <si>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</si>
  <si>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</si>
  <si>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</si>
  <si>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</si>
  <si>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</si>
  <si>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</si>
  <si>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</si>
  <si>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</si>
  <si>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</si>
  <si>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</si>
  <si>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</si>
  <si>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</si>
  <si>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</si>
  <si>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</si>
  <si>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</si>
  <si>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</si>
  <si>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</si>
  <si>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</si>
  <si>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</si>
  <si>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</si>
  <si>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</si>
  <si>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</si>
  <si>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</si>
  <si>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</si>
  <si>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</si>
  <si>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</si>
  <si>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</si>
  <si>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</si>
  <si>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</si>
  <si>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</si>
  <si>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</si>
  <si>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</si>
  <si>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</si>
  <si>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</si>
  <si>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</si>
  <si>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</si>
  <si>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</si>
  <si>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</si>
  <si>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</si>
  <si>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</si>
  <si>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</si>
  <si>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</si>
  <si>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</si>
  <si>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</si>
  <si>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</si>
  <si>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</si>
  <si>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</si>
  <si>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</si>
  <si>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</si>
  <si>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</si>
  <si>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</si>
  <si>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</si>
  <si>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</si>
  <si>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</si>
  <si>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</si>
  <si>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</si>
  <si>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</si>
  <si>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</si>
  <si>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</si>
  <si>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</si>
  <si>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</si>
  <si>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</si>
  <si>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</si>
  <si>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</si>
  <si>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</si>
  <si>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</si>
  <si>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</si>
  <si>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</si>
  <si>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</si>
  <si>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</si>
  <si>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</si>
  <si>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</si>
  <si>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</si>
  <si>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</si>
  <si>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</si>
  <si>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</si>
  <si>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</si>
  <si>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</si>
  <si>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</si>
  <si>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</si>
  <si>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</si>
  <si>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</si>
  <si>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</si>
  <si>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</si>
  <si>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</si>
  <si>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</si>
  <si>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</si>
  <si>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</si>
  <si>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</si>
  <si>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</si>
  <si>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</si>
  <si>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</si>
  <si>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</si>
  <si>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</si>
  <si>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</si>
  <si>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</si>
  <si>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</si>
  <si>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</si>
  <si>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</si>
  <si>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</si>
  <si>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</si>
  <si>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</si>
  <si>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</si>
  <si>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</si>
  <si>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</si>
  <si>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</si>
  <si>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</si>
  <si>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</si>
  <si>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</si>
  <si>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</si>
  <si>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</si>
  <si>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</si>
  <si>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</si>
  <si>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</si>
  <si>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</si>
  <si>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</si>
  <si>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</si>
  <si>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</si>
  <si>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</si>
  <si>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</si>
  <si>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</si>
  <si>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</si>
  <si>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</si>
  <si>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</si>
  <si>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</si>
  <si>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</si>
  <si>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</si>
  <si>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</si>
  <si>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</si>
  <si>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</si>
  <si>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</si>
  <si>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</si>
  <si>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</si>
  <si>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</si>
  <si>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</si>
  <si>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</si>
  <si>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</si>
  <si>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</si>
  <si>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</si>
  <si>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</si>
  <si>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</si>
  <si>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</si>
  <si>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</si>
  <si>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</si>
  <si>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</si>
  <si>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</si>
  <si>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</si>
  <si>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</si>
  <si>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</si>
  <si>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</si>
  <si>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</si>
  <si>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</si>
  <si>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</si>
  <si>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</si>
  <si>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</si>
  <si>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</si>
  <si>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</si>
  <si>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</si>
  <si>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</si>
  <si>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</si>
  <si>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</si>
  <si>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</si>
  <si>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</si>
  <si>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</si>
  <si>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</si>
  <si>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</si>
  <si>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</si>
  <si>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</si>
  <si>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</si>
  <si>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</si>
  <si>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</si>
  <si>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</si>
  <si>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</si>
  <si>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</si>
  <si>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</si>
  <si>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</si>
  <si>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</si>
  <si>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</si>
  <si>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</si>
  <si>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</si>
  <si>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</si>
  <si>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</si>
  <si>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</si>
  <si>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</si>
  <si>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</si>
  <si>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</si>
  <si>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</si>
  <si>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</si>
  <si>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</si>
  <si>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</si>
  <si>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</si>
  <si>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</si>
  <si>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</si>
  <si>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</si>
  <si>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</si>
  <si>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</si>
  <si>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</si>
  <si>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</si>
  <si>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</si>
  <si>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</si>
  <si>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</si>
  <si>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</si>
  <si>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</si>
  <si>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</si>
  <si>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</si>
  <si>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</si>
  <si>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</si>
  <si>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</si>
  <si>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</si>
  <si>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</si>
  <si>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</si>
  <si>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</si>
  <si>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</si>
  <si>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</si>
  <si>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</si>
  <si>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</si>
  <si>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</si>
  <si>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</si>
  <si>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</si>
  <si>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</si>
  <si>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</si>
  <si>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</si>
  <si>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</si>
  <si>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</si>
  <si>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</si>
  <si>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</si>
  <si>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</si>
  <si>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</si>
  <si>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</si>
  <si>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</si>
  <si>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</si>
  <si>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</si>
  <si>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</si>
  <si>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</si>
  <si>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</si>
  <si>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</si>
  <si>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</si>
  <si>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</si>
  <si>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</si>
  <si>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</si>
  <si>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</si>
  <si>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</si>
  <si>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</si>
  <si>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</si>
  <si>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</si>
  <si>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</si>
  <si>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</si>
  <si>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</si>
  <si>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</si>
  <si>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</si>
  <si>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</si>
  <si>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</si>
  <si>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</si>
  <si>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</si>
  <si>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</si>
  <si>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</si>
  <si>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</si>
  <si>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</si>
  <si>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</si>
  <si>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</si>
  <si>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</si>
  <si>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</si>
  <si>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</si>
  <si>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</si>
  <si>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</si>
  <si>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</si>
  <si>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</si>
  <si>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</si>
  <si>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</si>
  <si>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</si>
  <si>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</si>
  <si>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</si>
  <si>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</si>
  <si>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</si>
  <si>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</si>
  <si>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</si>
  <si>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</si>
  <si>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</si>
  <si>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</si>
  <si>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</si>
  <si>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</si>
  <si>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</si>
  <si>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</si>
  <si>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</si>
  <si>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</si>
  <si>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</si>
  <si>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</si>
  <si>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</si>
  <si>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</si>
  <si>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</si>
  <si>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</si>
  <si>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</si>
  <si>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</si>
  <si>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</si>
  <si>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</si>
  <si>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</si>
  <si>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</si>
  <si>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</si>
  <si>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</si>
  <si>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</si>
  <si>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</si>
  <si>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</si>
  <si>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</si>
  <si>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</si>
  <si>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</si>
  <si>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</si>
  <si>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</si>
  <si>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</si>
  <si>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</si>
  <si>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</si>
  <si>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</si>
  <si>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</si>
  <si>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</si>
  <si>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</si>
  <si>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</si>
  <si>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</si>
  <si>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</si>
  <si>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</si>
  <si>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</si>
  <si>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</si>
  <si>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</si>
  <si>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</si>
  <si>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</si>
  <si>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</si>
  <si>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</si>
  <si>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</si>
  <si>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</si>
  <si>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</si>
  <si>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</si>
  <si>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</si>
  <si>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</si>
  <si>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</si>
  <si>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</si>
  <si>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</si>
  <si>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</si>
  <si>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</si>
  <si>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</si>
  <si>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</si>
  <si>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</si>
  <si>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</si>
  <si>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</si>
  <si>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</si>
  <si>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</si>
  <si>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</si>
  <si>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</si>
  <si>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</si>
  <si>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</si>
  <si>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</si>
  <si>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</si>
  <si>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</si>
  <si>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</si>
  <si>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</si>
  <si>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</si>
  <si>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</si>
  <si>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</si>
  <si>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</si>
  <si>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</si>
  <si>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</si>
  <si>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</si>
  <si>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</si>
  <si>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</si>
  <si>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</si>
  <si>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</si>
  <si>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</si>
  <si>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</si>
  <si>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</si>
  <si>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</si>
  <si>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</si>
  <si>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</si>
  <si>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</si>
  <si>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</si>
  <si>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</si>
  <si>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</si>
  <si>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</si>
  <si>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</si>
  <si>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</si>
  <si>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</si>
  <si>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</si>
  <si>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</si>
  <si>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</si>
  <si>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</si>
  <si>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</si>
  <si>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</si>
  <si>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</si>
  <si>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</si>
  <si>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</si>
  <si>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</si>
  <si>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</si>
  <si>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</si>
  <si>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</si>
  <si>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</si>
  <si>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</si>
  <si>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</si>
  <si>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</si>
  <si>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</si>
  <si>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</si>
  <si>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</si>
  <si>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</si>
  <si>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</si>
  <si>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</si>
  <si>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</si>
  <si>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</si>
  <si>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</si>
  <si>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</si>
  <si>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</si>
  <si>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</si>
  <si>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</si>
  <si>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</si>
  <si>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</si>
  <si>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</si>
  <si>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</si>
  <si>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</si>
  <si>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</si>
  <si>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</si>
  <si>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</si>
  <si>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</si>
  <si>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</si>
  <si>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</si>
  <si>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</si>
  <si>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</si>
  <si>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</si>
  <si>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</si>
  <si>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</si>
  <si>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</si>
  <si>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</si>
  <si>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</si>
  <si>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</si>
  <si>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</si>
  <si>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</si>
  <si>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</si>
  <si>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</si>
  <si>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</si>
  <si>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</si>
  <si>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</si>
  <si>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</si>
  <si>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</si>
  <si>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</si>
  <si>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</si>
  <si>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</si>
  <si>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</si>
  <si>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</si>
  <si>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</si>
  <si>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</si>
  <si>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</si>
  <si>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</si>
  <si>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</si>
  <si>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</si>
  <si>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</si>
  <si>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</si>
  <si>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</si>
  <si>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</si>
  <si>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</si>
  <si>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</si>
  <si>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</si>
  <si>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</si>
  <si>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</si>
  <si>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</si>
  <si>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</si>
  <si>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</si>
  <si>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</si>
  <si>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</si>
  <si>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</si>
  <si>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</si>
  <si>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</si>
  <si>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</si>
  <si>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</si>
  <si>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</si>
  <si>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</si>
  <si>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</si>
  <si>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</si>
  <si>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</si>
  <si>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</si>
  <si>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</si>
  <si>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</si>
  <si>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</si>
  <si>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</si>
  <si>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</si>
  <si>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</si>
  <si>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</si>
  <si>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</si>
  <si>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</si>
  <si>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</si>
  <si>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</si>
  <si>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</si>
  <si>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</si>
  <si>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</si>
  <si>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</si>
  <si>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</si>
  <si>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</si>
  <si>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</si>
  <si>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</si>
  <si>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</si>
  <si>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</si>
  <si>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</si>
  <si>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</si>
  <si>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</si>
  <si>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</si>
  <si>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</si>
  <si>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</si>
  <si>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</si>
  <si>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</si>
  <si>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</si>
  <si>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</si>
  <si>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</si>
  <si>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</si>
  <si>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</si>
  <si>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</si>
  <si>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</si>
  <si>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</si>
  <si>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</si>
  <si>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</si>
  <si>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</si>
  <si>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</si>
  <si>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</si>
  <si>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</si>
  <si>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</si>
  <si>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</si>
  <si>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</si>
  <si>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</si>
  <si>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</si>
  <si>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</si>
  <si>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</si>
  <si>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</si>
  <si>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</si>
  <si>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</si>
  <si>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</si>
  <si>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</si>
  <si>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</si>
  <si>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</si>
  <si>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</si>
  <si>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</si>
  <si>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</si>
  <si>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</si>
  <si>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</si>
  <si>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</si>
  <si>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</si>
  <si>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</si>
  <si>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</si>
  <si>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</si>
  <si>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</si>
  <si>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</si>
  <si>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</si>
  <si>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</si>
  <si>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</si>
  <si>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</si>
  <si>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</si>
  <si>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</si>
  <si>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</si>
  <si>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</si>
  <si>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</si>
  <si>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</si>
  <si>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</si>
  <si>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</si>
  <si>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</si>
  <si>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</si>
  <si>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</si>
  <si>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</si>
  <si>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</si>
  <si>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</si>
  <si>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</si>
  <si>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</si>
  <si>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</si>
  <si>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</si>
  <si>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</si>
  <si>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</si>
  <si>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</si>
  <si>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</si>
  <si>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</si>
  <si>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</si>
  <si>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</si>
  <si>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</si>
  <si>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</si>
  <si>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</si>
  <si>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</si>
  <si>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</si>
  <si>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</si>
  <si>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</si>
  <si>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</si>
  <si>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</si>
  <si>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</si>
  <si>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</si>
  <si>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</si>
  <si>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</si>
  <si>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</si>
  <si>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</si>
  <si>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</si>
  <si>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</si>
  <si>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</si>
  <si>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</si>
  <si>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</si>
  <si>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</si>
  <si>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</si>
  <si>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</si>
  <si>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</si>
  <si>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</si>
  <si>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</si>
  <si>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</si>
  <si>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</si>
  <si>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</si>
  <si>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</si>
  <si>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</si>
  <si>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</si>
  <si>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</si>
  <si>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</si>
  <si>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</si>
  <si>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</si>
  <si>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</si>
  <si>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</si>
  <si>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</si>
  <si>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</si>
  <si>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</si>
  <si>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</si>
  <si>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</si>
  <si>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</si>
  <si>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</si>
  <si>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</si>
  <si>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</si>
  <si>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</si>
  <si>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</si>
  <si>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</si>
  <si>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</si>
  <si>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</si>
  <si>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</si>
  <si>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</si>
  <si>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</si>
  <si>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</si>
  <si>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</si>
  <si>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</si>
  <si>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</si>
  <si>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</si>
  <si>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</si>
  <si>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</si>
  <si>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</si>
  <si>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</si>
  <si>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</si>
  <si>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</si>
  <si>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</si>
  <si>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</si>
  <si>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</si>
  <si>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</si>
  <si>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</si>
  <si>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</si>
  <si>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</si>
  <si>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</si>
  <si>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</si>
  <si>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</si>
  <si>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</si>
  <si>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</si>
  <si>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</si>
  <si>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</si>
  <si>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</si>
  <si>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</si>
  <si>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</si>
  <si>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</si>
  <si>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</si>
  <si>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</si>
  <si>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</si>
  <si>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</si>
  <si>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</si>
  <si>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</si>
  <si>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</si>
  <si>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</si>
  <si>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</si>
  <si>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</si>
  <si>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</si>
  <si>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</si>
  <si>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</si>
  <si>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</si>
  <si>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</si>
  <si>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</si>
  <si>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</si>
  <si>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</si>
  <si>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</si>
  <si>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</si>
  <si>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</si>
  <si>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</si>
  <si>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</si>
  <si>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</si>
  <si>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</si>
  <si>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</si>
  <si>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</si>
  <si>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</si>
  <si>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</si>
  <si>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</si>
  <si>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</si>
  <si>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</si>
  <si>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</si>
  <si>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</si>
  <si>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</si>
  <si>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</si>
  <si>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</si>
  <si>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</si>
  <si>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</si>
  <si>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</si>
  <si>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</si>
  <si>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</si>
  <si>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</si>
  <si>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</si>
  <si>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</si>
  <si>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</si>
  <si>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</si>
  <si>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</si>
  <si>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</si>
  <si>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</si>
  <si>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</si>
  <si>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</si>
  <si>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</si>
  <si>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</si>
  <si>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</si>
  <si>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</si>
  <si>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</si>
  <si>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</si>
  <si>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</si>
  <si>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</si>
  <si>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</si>
  <si>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</si>
  <si>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</si>
  <si>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</si>
  <si>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</si>
  <si>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</si>
  <si>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</si>
  <si>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</si>
  <si>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</si>
  <si>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</si>
  <si>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</si>
  <si>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</si>
  <si>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</si>
  <si>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</si>
  <si>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</si>
  <si>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</si>
  <si>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</si>
  <si>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</si>
  <si>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</si>
  <si>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</si>
  <si>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</si>
  <si>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</si>
  <si>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</si>
  <si>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</si>
  <si>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</si>
  <si>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</si>
  <si>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</si>
  <si>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</si>
  <si>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</si>
  <si>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</si>
  <si>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</si>
  <si>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</si>
  <si>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</si>
  <si>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</si>
  <si>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</si>
  <si>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</si>
  <si>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</si>
  <si>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</si>
  <si>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</si>
  <si>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</si>
  <si>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</si>
  <si>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</si>
  <si>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</si>
  <si>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</si>
  <si>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</si>
  <si>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</si>
  <si>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</si>
  <si>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</si>
  <si>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</si>
  <si>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</si>
  <si>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</si>
  <si>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</si>
  <si>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</si>
  <si>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</si>
  <si>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</si>
  <si>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</si>
  <si>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</si>
  <si>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</si>
  <si>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</si>
  <si>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</si>
  <si>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</si>
  <si>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</si>
  <si>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</si>
  <si>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</si>
  <si>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</si>
  <si>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</si>
  <si>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</si>
  <si>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</si>
  <si>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</si>
  <si>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</si>
  <si>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</si>
  <si>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</si>
  <si>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</si>
  <si>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</si>
  <si>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</si>
  <si>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</si>
  <si>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</si>
  <si>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</si>
  <si>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</si>
  <si>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</si>
  <si>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</si>
  <si>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</si>
  <si>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</si>
  <si>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</si>
  <si>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</si>
  <si>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</si>
  <si>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</si>
  <si>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</si>
  <si>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</si>
  <si>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</si>
  <si>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</si>
  <si>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</si>
  <si>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</si>
  <si>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</si>
  <si>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</si>
  <si>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</si>
  <si>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</si>
  <si>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</si>
  <si>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</si>
  <si>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</si>
  <si>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</si>
  <si>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</si>
  <si>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</si>
  <si>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</si>
  <si>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</si>
  <si>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</si>
  <si>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</si>
  <si>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</si>
  <si>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</si>
  <si>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</si>
  <si>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</si>
  <si>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</si>
  <si>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</si>
  <si>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</si>
  <si>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</si>
  <si>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</si>
  <si>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</si>
  <si>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</si>
  <si>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</si>
  <si>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</si>
  <si>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</si>
  <si>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</si>
  <si>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</si>
  <si>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</si>
  <si>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</si>
  <si>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</si>
  <si>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</si>
  <si>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</si>
  <si>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</si>
  <si>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</si>
  <si>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</si>
  <si>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</si>
  <si>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</si>
  <si>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</si>
  <si>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</si>
  <si>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</si>
  <si>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</si>
  <si>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</si>
  <si>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</si>
  <si>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</si>
  <si>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</si>
  <si>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</si>
  <si>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</si>
  <si>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</si>
  <si>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</si>
  <si>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</si>
  <si>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</si>
  <si>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</si>
  <si>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</si>
  <si>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</si>
  <si>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</si>
  <si>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</si>
  <si>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</si>
  <si>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</si>
  <si>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</si>
  <si>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</si>
  <si>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</si>
  <si>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</si>
  <si>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</si>
  <si>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</si>
  <si>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</si>
  <si>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</si>
  <si>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</si>
  <si>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</si>
  <si>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</si>
  <si>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</si>
  <si>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</si>
  <si>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</si>
  <si>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</si>
  <si>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</si>
  <si>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</si>
  <si>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</si>
  <si>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</si>
  <si>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</si>
  <si>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</si>
  <si>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</si>
  <si>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</si>
  <si>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</si>
  <si>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</si>
  <si>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</si>
  <si>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</si>
  <si>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</si>
  <si>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</si>
  <si>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</si>
  <si>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</si>
  <si>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</si>
  <si>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</si>
  <si>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</si>
  <si>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</si>
  <si>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</si>
  <si>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</si>
  <si>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</si>
  <si>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</si>
  <si>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</si>
  <si>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</si>
  <si>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</si>
  <si>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</si>
  <si>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</si>
  <si>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</si>
  <si>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</si>
  <si>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</si>
  <si>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</si>
  <si>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</si>
  <si>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</si>
  <si>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</si>
  <si>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</si>
  <si>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</si>
  <si>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</si>
  <si>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</si>
  <si>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</si>
  <si>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</si>
  <si>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</si>
  <si>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</si>
  <si>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</si>
  <si>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</si>
  <si>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</si>
  <si>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</si>
  <si>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</si>
  <si>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</si>
  <si>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</si>
  <si>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</si>
  <si>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</si>
  <si>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</si>
  <si>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</si>
  <si>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</si>
  <si>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</si>
  <si>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</si>
  <si>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</si>
  <si>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</si>
  <si>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</si>
  <si>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</si>
  <si>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</si>
  <si>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</si>
  <si>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</si>
  <si>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</si>
  <si>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</si>
  <si>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</si>
  <si>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</si>
  <si>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</si>
  <si>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</si>
  <si>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</si>
  <si>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</si>
  <si>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</si>
  <si>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</si>
  <si>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</si>
  <si>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</si>
  <si>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</si>
  <si>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</si>
  <si>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</si>
  <si>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</si>
  <si>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</si>
  <si>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</si>
  <si>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</si>
  <si>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</si>
  <si>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</si>
  <si>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</si>
  <si>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</si>
  <si>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</si>
  <si>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</si>
  <si>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</si>
  <si>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</si>
  <si>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</si>
  <si>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</si>
  <si>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</si>
  <si>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</si>
  <si>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</si>
  <si>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</si>
  <si>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</si>
  <si>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</si>
  <si>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</si>
  <si>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</si>
  <si>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</si>
  <si>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</si>
  <si>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</si>
  <si>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</si>
  <si>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</si>
  <si>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</si>
  <si>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</si>
  <si>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</si>
  <si>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</si>
  <si>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</si>
  <si>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</si>
  <si>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</si>
  <si>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</si>
  <si>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</si>
  <si>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</si>
  <si>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</si>
  <si>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</si>
  <si>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</si>
  <si>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</si>
  <si>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</si>
  <si>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</si>
  <si>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</si>
  <si>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</si>
  <si>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</si>
  <si>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</si>
  <si>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</si>
  <si>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</si>
  <si>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</si>
  <si>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</si>
  <si>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</si>
  <si>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</si>
  <si>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</si>
  <si>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</si>
  <si>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</si>
  <si>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</si>
  <si>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</si>
  <si>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</si>
  <si>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</si>
  <si>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</si>
  <si>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</si>
  <si>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</si>
  <si>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</si>
  <si>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</si>
  <si>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</si>
  <si>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</si>
  <si>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</si>
  <si>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</si>
  <si>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</si>
  <si>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</si>
  <si>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</si>
  <si>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</si>
  <si>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</si>
  <si>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</si>
  <si>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</si>
  <si>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</si>
  <si>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</si>
  <si>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</si>
  <si>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</si>
  <si>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</si>
  <si>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</si>
  <si>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</si>
  <si>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</si>
  <si>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</si>
  <si>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</si>
  <si>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</si>
  <si>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</si>
  <si>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</si>
  <si>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</si>
  <si>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</si>
  <si>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</si>
  <si>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</si>
  <si>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</si>
  <si>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</si>
  <si>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</si>
  <si>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</si>
  <si>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</si>
  <si>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</si>
  <si>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</si>
  <si>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</si>
  <si>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</si>
  <si>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</si>
  <si>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</si>
  <si>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</si>
  <si>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</si>
  <si>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</si>
  <si>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</si>
  <si>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</si>
  <si>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</si>
  <si>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</si>
  <si>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</si>
  <si>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</si>
  <si>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</si>
  <si>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</si>
  <si>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</si>
  <si>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</si>
  <si>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</si>
  <si>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</si>
  <si>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</si>
  <si>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</si>
  <si>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</si>
  <si>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</si>
  <si>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</si>
  <si>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</si>
  <si>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</si>
  <si>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</si>
  <si>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</si>
  <si>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</si>
  <si>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</si>
  <si>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</si>
  <si>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</si>
  <si>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</si>
  <si>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</si>
  <si>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</si>
  <si>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</si>
  <si>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</si>
  <si>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</si>
  <si>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</si>
  <si>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</si>
  <si>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</si>
  <si>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</si>
  <si>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</si>
  <si>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</si>
  <si>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</si>
  <si>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</si>
  <si>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</si>
  <si>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</si>
  <si>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</si>
  <si>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</si>
  <si>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</si>
  <si>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</si>
  <si>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</si>
  <si>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</si>
  <si>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</si>
  <si>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</si>
  <si>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</si>
  <si>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</si>
  <si>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</si>
  <si>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</si>
  <si>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</si>
  <si>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</si>
  <si>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</si>
  <si>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</si>
  <si>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</si>
  <si>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</si>
  <si>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</si>
  <si>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</si>
  <si>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</si>
  <si>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</si>
  <si>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</si>
  <si>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</si>
  <si>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</si>
  <si>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</si>
  <si>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</si>
  <si>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</si>
  <si>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</si>
  <si>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</si>
  <si>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</si>
  <si>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</si>
  <si>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</si>
  <si>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</si>
  <si>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</si>
  <si>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</si>
  <si>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</si>
  <si>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</si>
  <si>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</si>
  <si>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</si>
  <si>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</si>
  <si>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</si>
  <si>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</si>
  <si>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</si>
  <si>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</si>
  <si>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</si>
  <si>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</si>
  <si>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</si>
  <si>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</si>
  <si>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</si>
  <si>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</si>
  <si>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</si>
  <si>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</si>
  <si>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</si>
  <si>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</si>
  <si>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</si>
  <si>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</si>
  <si>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</si>
  <si>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</si>
  <si>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</si>
  <si>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</si>
  <si>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</si>
  <si>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</si>
  <si>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</si>
  <si>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</si>
  <si>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</si>
  <si>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</si>
  <si>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</si>
  <si>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</si>
  <si>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</si>
  <si>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</si>
  <si>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</si>
  <si>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</si>
  <si>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</si>
  <si>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</si>
  <si>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</si>
  <si>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</si>
  <si>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</si>
  <si>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</si>
  <si>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</si>
  <si>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</si>
  <si>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</si>
  <si>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</si>
  <si>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</si>
  <si>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</si>
  <si>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</si>
  <si>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</si>
  <si>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</si>
  <si>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</si>
  <si>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</si>
  <si>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</si>
  <si>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</si>
  <si>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</si>
  <si>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</si>
  <si>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</si>
  <si>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</si>
  <si>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</si>
  <si>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</si>
  <si>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</si>
  <si>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</si>
  <si>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</si>
  <si>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</si>
  <si>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</si>
  <si>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</si>
  <si>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</si>
  <si>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</si>
  <si>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</si>
  <si>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</si>
  <si>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</si>
  <si>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</si>
  <si>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</si>
  <si>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</si>
  <si>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</si>
  <si>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</si>
  <si>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</si>
  <si>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</si>
  <si>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</si>
  <si>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</si>
  <si>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</si>
  <si>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</si>
  <si>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</si>
  <si>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</si>
  <si>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</si>
  <si>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</si>
  <si>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</si>
  <si>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</si>
  <si>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</si>
  <si>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</si>
  <si>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</si>
  <si>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</si>
  <si>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</si>
  <si>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</si>
  <si>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</si>
  <si>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</si>
  <si>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</si>
  <si>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</si>
  <si>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</si>
  <si>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</si>
  <si>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</si>
  <si>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</si>
  <si>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</si>
  <si>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</si>
  <si>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</si>
  <si>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</si>
  <si>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</si>
  <si>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</si>
  <si>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</si>
  <si>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</si>
  <si>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</si>
  <si>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</si>
  <si>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</si>
  <si>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</si>
  <si>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</si>
  <si>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</si>
  <si>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</si>
  <si>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</si>
  <si>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</si>
  <si>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</si>
  <si>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</si>
  <si>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</si>
  <si>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</si>
  <si>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</si>
  <si>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</si>
  <si>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</si>
  <si>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</si>
  <si>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</si>
  <si>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</si>
  <si>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</si>
  <si>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</si>
  <si>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</si>
  <si>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</si>
  <si>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</si>
  <si>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</si>
  <si>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</si>
  <si>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</si>
  <si>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</si>
  <si>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</si>
  <si>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</si>
  <si>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</si>
  <si>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</si>
  <si>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</si>
  <si>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</si>
  <si>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</si>
  <si>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</si>
  <si>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</si>
  <si>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</si>
  <si>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</si>
  <si>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</si>
  <si>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</si>
  <si>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</si>
  <si>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</si>
  <si>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</si>
  <si>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</si>
  <si>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</si>
  <si>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</si>
  <si>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</si>
  <si>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</si>
  <si>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</si>
  <si>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</si>
  <si>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</si>
  <si>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</si>
  <si>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</si>
  <si>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</si>
  <si>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</si>
  <si>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</si>
  <si>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</si>
  <si>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</si>
  <si>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</si>
  <si>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</si>
  <si>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</si>
  <si>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</si>
  <si>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</si>
  <si>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</si>
  <si>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</si>
  <si>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</si>
  <si>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</si>
  <si>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</si>
  <si>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</si>
  <si>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</si>
  <si>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</si>
  <si>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</si>
  <si>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</si>
  <si>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</si>
  <si>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</si>
  <si>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</si>
  <si>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</si>
  <si>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</si>
  <si>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</si>
  <si>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</si>
  <si>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</si>
  <si>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</si>
  <si>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</si>
  <si>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</si>
  <si>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</si>
  <si>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</si>
  <si>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</si>
  <si>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</si>
  <si>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</si>
  <si>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</si>
  <si>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</si>
  <si>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</si>
  <si>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</si>
  <si>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</si>
  <si>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</si>
  <si>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</si>
  <si>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</si>
  <si>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</si>
  <si>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</si>
  <si>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</si>
  <si>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</si>
  <si>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</si>
  <si>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</si>
  <si>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</si>
  <si>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</si>
  <si>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</si>
  <si>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</si>
  <si>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</si>
  <si>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</si>
  <si>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</si>
  <si>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</si>
  <si>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</si>
  <si>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</si>
  <si>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</si>
  <si>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</si>
  <si>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</si>
  <si>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</si>
  <si>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</si>
  <si>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</si>
  <si>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</si>
  <si>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</si>
  <si>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</si>
  <si>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</si>
  <si>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</si>
  <si>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</si>
  <si>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</si>
  <si>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</si>
  <si>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</si>
  <si>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</si>
  <si>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</si>
  <si>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</si>
  <si>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</si>
  <si>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</si>
  <si>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</si>
  <si>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</si>
  <si>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</si>
  <si>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</si>
  <si>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</si>
  <si>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</si>
  <si>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</si>
  <si>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</si>
  <si>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</si>
  <si>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</si>
  <si>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</si>
  <si>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</si>
  <si>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</si>
  <si>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</si>
  <si>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</si>
  <si>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</si>
  <si>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</si>
  <si>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</si>
  <si>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</si>
  <si>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</si>
  <si>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</si>
  <si>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</si>
  <si>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</si>
  <si>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</si>
  <si>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</si>
  <si>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</si>
  <si>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</si>
  <si>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</si>
  <si>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</si>
  <si>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</si>
  <si>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</si>
  <si>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</si>
  <si>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</si>
  <si>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</si>
  <si>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</si>
  <si>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</si>
  <si>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</si>
  <si>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</si>
  <si>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</si>
  <si>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</si>
  <si>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</si>
  <si>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</si>
  <si>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</si>
  <si>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</si>
  <si>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</si>
  <si>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</si>
  <si>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</si>
  <si>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</si>
  <si>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</si>
  <si>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</si>
  <si>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</si>
  <si>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</si>
  <si>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</si>
  <si>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</si>
  <si>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</si>
  <si>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</si>
  <si>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</si>
  <si>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</si>
  <si>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</si>
  <si>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</si>
  <si>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</si>
  <si>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</si>
  <si>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</si>
  <si>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</si>
  <si>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</si>
  <si>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</si>
  <si>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</si>
  <si>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</si>
  <si>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</si>
  <si>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</si>
  <si>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</si>
  <si>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</si>
  <si>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</si>
  <si>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</si>
  <si>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</si>
  <si>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</si>
  <si>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</si>
  <si>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</si>
  <si>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</si>
  <si>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</si>
  <si>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</si>
  <si>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</si>
  <si>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</si>
  <si>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</si>
  <si>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</si>
  <si>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</si>
  <si>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</si>
  <si>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</si>
  <si>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</si>
  <si>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</si>
  <si>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</si>
  <si>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</si>
  <si>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</si>
  <si>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</si>
  <si>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</si>
  <si>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</si>
  <si>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</si>
  <si>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</si>
  <si>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</si>
  <si>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</si>
  <si>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</si>
  <si>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</si>
  <si>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</si>
  <si>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</si>
  <si>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</si>
  <si>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</si>
  <si>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</si>
  <si>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</si>
  <si>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</si>
  <si>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</si>
  <si>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</si>
  <si>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</si>
  <si>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</si>
  <si>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</si>
  <si>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</si>
  <si>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</si>
  <si>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</si>
  <si>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</si>
  <si>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</si>
  <si>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</si>
  <si>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</si>
  <si>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</si>
  <si>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</si>
  <si>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</si>
  <si>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</si>
  <si>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</si>
  <si>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</si>
  <si>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</si>
  <si>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</si>
  <si>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</si>
  <si>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</si>
  <si>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</si>
  <si>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</si>
  <si>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</si>
  <si>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</si>
  <si>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</si>
  <si>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</si>
  <si>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</si>
  <si>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</si>
  <si>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</si>
  <si>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</si>
  <si>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</si>
  <si>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</si>
  <si>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</si>
  <si>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</si>
  <si>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</si>
  <si>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</si>
  <si>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</si>
  <si>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</si>
  <si>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</si>
  <si>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</si>
  <si>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</si>
  <si>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</si>
  <si>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</si>
  <si>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</si>
  <si>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</si>
  <si>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</si>
  <si>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</si>
  <si>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</si>
  <si>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</si>
  <si>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</si>
  <si>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</si>
  <si>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</si>
  <si>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</si>
  <si>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</si>
  <si>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</si>
  <si>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</si>
  <si>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</si>
  <si>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</si>
  <si>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</si>
  <si>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</si>
  <si>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</si>
  <si>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</si>
  <si>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</si>
  <si>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</si>
  <si>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</si>
  <si>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</si>
  <si>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</si>
  <si>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</si>
  <si>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</si>
  <si>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</si>
  <si>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</si>
  <si>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</si>
  <si>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</si>
  <si>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</si>
  <si>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</si>
  <si>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</si>
  <si>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</si>
  <si>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</si>
  <si>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</si>
  <si>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</si>
  <si>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</si>
  <si>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</si>
  <si>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</si>
  <si>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</si>
  <si>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</si>
  <si>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</si>
  <si>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</si>
  <si>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</si>
  <si>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</si>
  <si>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</si>
  <si>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</si>
  <si>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</si>
  <si>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</si>
  <si>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</si>
  <si>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</si>
  <si>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</si>
  <si>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</si>
  <si>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</si>
  <si>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</si>
  <si>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</si>
  <si>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</si>
  <si>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</si>
  <si>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</si>
  <si>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</si>
  <si>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</si>
  <si>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</si>
  <si>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</si>
  <si>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</si>
  <si>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</si>
  <si>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</si>
  <si>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</si>
  <si>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</si>
  <si>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</si>
  <si>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</si>
  <si>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</si>
  <si>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</si>
  <si>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</si>
  <si>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</si>
  <si>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</si>
  <si>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</si>
  <si>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</si>
  <si>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</si>
  <si>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</si>
  <si>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</si>
  <si>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</si>
  <si>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</si>
  <si>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</si>
  <si>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</si>
  <si>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</si>
  <si>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</si>
  <si>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</si>
  <si>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</si>
  <si>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</si>
  <si>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</si>
  <si>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</si>
  <si>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</si>
  <si>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</si>
  <si>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</si>
  <si>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</si>
  <si>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</si>
  <si>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</si>
  <si>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</si>
  <si>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</si>
  <si>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</si>
  <si>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</si>
  <si>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</si>
  <si>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</si>
  <si>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</si>
  <si>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</si>
  <si>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</si>
  <si>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</si>
  <si>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</si>
  <si>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</si>
  <si>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</si>
  <si>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</si>
  <si>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</si>
  <si>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</si>
  <si>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</si>
  <si>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</si>
  <si>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</si>
  <si>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</si>
  <si>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</si>
  <si>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</si>
  <si>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</si>
  <si>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</si>
  <si>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</si>
  <si>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</si>
  <si>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</si>
  <si>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</si>
  <si>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</si>
  <si>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</si>
  <si>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</si>
  <si>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</si>
  <si>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</si>
  <si>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</si>
  <si>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</si>
  <si>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</si>
  <si>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</si>
  <si>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</si>
  <si>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</si>
  <si>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</si>
  <si>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</si>
  <si>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</si>
  <si>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</si>
  <si>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</si>
  <si>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</si>
  <si>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</si>
  <si>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</si>
  <si>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</si>
  <si>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</si>
  <si>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</si>
  <si>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</si>
  <si>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</si>
  <si>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</si>
  <si>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</si>
  <si>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</si>
  <si>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</si>
  <si>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</si>
  <si>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</si>
  <si>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</si>
  <si>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</si>
  <si>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</si>
  <si>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</si>
  <si>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</si>
  <si>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</si>
  <si>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</si>
  <si>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</si>
  <si>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</si>
  <si>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</si>
  <si>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</si>
  <si>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</si>
  <si>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</si>
  <si>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</si>
  <si>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</si>
  <si>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</si>
  <si>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</si>
  <si>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</si>
  <si>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</si>
  <si>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</si>
  <si>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</si>
  <si>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</si>
  <si>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</si>
  <si>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</si>
  <si>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</si>
  <si>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</si>
  <si>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</si>
  <si>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</si>
  <si>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</si>
  <si>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</si>
  <si>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</si>
  <si>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</si>
  <si>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</si>
  <si>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</si>
  <si>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</si>
  <si>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</si>
  <si>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</si>
  <si>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</si>
  <si>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</si>
  <si>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</si>
  <si>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</si>
  <si>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</si>
  <si>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</si>
  <si>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</si>
  <si>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</si>
  <si>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</si>
  <si>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</si>
  <si>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</si>
  <si>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</si>
  <si>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</si>
  <si>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</si>
  <si>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</si>
  <si>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</si>
  <si>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</si>
  <si>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</si>
  <si>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</si>
  <si>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</si>
  <si>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</si>
  <si>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</si>
  <si>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</si>
  <si>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</si>
  <si>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</si>
  <si>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</si>
  <si>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</si>
  <si>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</si>
  <si>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</si>
  <si>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</si>
  <si>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</si>
  <si>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</si>
  <si>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</si>
  <si>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</si>
  <si>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</si>
  <si>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</si>
  <si>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</si>
  <si>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</si>
  <si>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</si>
  <si>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</si>
  <si>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</si>
  <si>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</si>
  <si>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</si>
  <si>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</si>
  <si>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</si>
  <si>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</si>
  <si>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</si>
  <si>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</si>
  <si>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</si>
  <si>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</si>
  <si>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</si>
  <si>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</si>
  <si>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</si>
  <si>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</si>
  <si>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</si>
  <si>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</si>
  <si>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</si>
  <si>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</si>
  <si>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</si>
  <si>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</si>
  <si>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</si>
  <si>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</si>
  <si>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</si>
  <si>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</si>
  <si>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</si>
  <si>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</si>
  <si>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</si>
  <si>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</si>
  <si>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</si>
  <si>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</si>
  <si>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</si>
  <si>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</si>
  <si>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</si>
  <si>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</si>
  <si>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</si>
  <si>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</si>
  <si>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</si>
  <si>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</si>
  <si>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</si>
  <si>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</si>
  <si>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</si>
  <si>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</si>
  <si>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</si>
  <si>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</si>
  <si>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</si>
  <si>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</si>
  <si>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</si>
  <si>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</si>
  <si>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</si>
  <si>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</si>
  <si>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</si>
  <si>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</si>
  <si>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</si>
  <si>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</si>
  <si>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</si>
  <si>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</si>
  <si>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</si>
  <si>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</si>
  <si>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</si>
  <si>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</si>
  <si>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</si>
  <si>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</si>
  <si>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</si>
  <si>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</si>
  <si>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</si>
  <si>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</si>
  <si>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</si>
  <si>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</si>
  <si>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</si>
  <si>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</si>
  <si>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</si>
  <si>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</si>
  <si>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</si>
  <si>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</si>
  <si>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</si>
  <si>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</si>
  <si>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</si>
  <si>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</si>
  <si>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</si>
  <si>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</si>
  <si>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</si>
  <si>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</si>
  <si>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</si>
  <si>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</si>
  <si>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</si>
  <si>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</si>
  <si>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</si>
  <si>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</si>
  <si>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</si>
  <si>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</si>
  <si>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</si>
  <si>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</si>
  <si>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</si>
  <si>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</si>
  <si>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</si>
  <si>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</si>
  <si>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</si>
  <si>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</si>
  <si>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</si>
  <si>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</si>
  <si>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</si>
  <si>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</si>
  <si>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</si>
  <si>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</si>
  <si>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</si>
  <si>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</si>
  <si>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</si>
  <si>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</si>
  <si>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</si>
  <si>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</si>
  <si>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</si>
  <si>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</si>
  <si>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</si>
  <si>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</si>
  <si>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</si>
  <si>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</si>
  <si>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</si>
  <si>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</si>
  <si>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</si>
  <si>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</si>
  <si>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</si>
  <si>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</si>
  <si>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</si>
  <si>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</si>
  <si>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</si>
  <si>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</si>
  <si>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</si>
  <si>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</si>
  <si>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</si>
  <si>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</si>
  <si>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</si>
  <si>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</si>
  <si>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</si>
  <si>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</si>
  <si>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</si>
  <si>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</si>
  <si>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</si>
  <si>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</si>
  <si>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</si>
  <si>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</si>
  <si>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</si>
  <si>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</si>
  <si>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</si>
  <si>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</si>
  <si>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</si>
  <si>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</si>
  <si>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</si>
  <si>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</si>
  <si>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</si>
  <si>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</si>
  <si>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</si>
  <si>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</si>
  <si>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</si>
  <si>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</si>
  <si>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</si>
  <si>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</si>
  <si>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</si>
  <si>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</si>
  <si>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</si>
  <si>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</si>
  <si>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</si>
  <si>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</si>
  <si>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</si>
  <si>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</si>
  <si>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</si>
  <si>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</si>
  <si>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</si>
  <si>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</si>
  <si>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</si>
  <si>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</si>
  <si>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</si>
  <si>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</si>
  <si>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</si>
  <si>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</si>
  <si>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</si>
  <si>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</si>
  <si>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</si>
  <si>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</si>
  <si>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</si>
  <si>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</si>
  <si>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</si>
  <si>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</si>
  <si>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</si>
  <si>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</si>
  <si>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</si>
  <si>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</si>
  <si>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</si>
  <si>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</si>
  <si>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</si>
  <si>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</si>
  <si>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</si>
  <si>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</si>
  <si>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</si>
  <si>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</si>
  <si>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</si>
  <si>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</si>
  <si>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</si>
  <si>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</si>
  <si>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</si>
  <si>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</si>
  <si>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</si>
  <si>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</si>
  <si>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</si>
  <si>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</si>
  <si>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</si>
  <si>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</si>
  <si>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</si>
  <si>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</si>
  <si>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</si>
  <si>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</si>
  <si>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</si>
  <si>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</si>
  <si>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</si>
  <si>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</si>
  <si>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</si>
  <si>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</si>
  <si>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</si>
  <si>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</si>
  <si>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</si>
  <si>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</si>
  <si>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</si>
  <si>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</si>
  <si>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</si>
  <si>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</si>
  <si>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</si>
  <si>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</si>
  <si>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</si>
  <si>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</si>
  <si>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</si>
  <si>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</si>
  <si>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</si>
  <si>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</si>
  <si>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</si>
  <si>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</si>
  <si>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</si>
  <si>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</si>
  <si>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</si>
  <si>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</si>
  <si>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</si>
  <si>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</si>
  <si>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</si>
  <si>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</si>
  <si>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</si>
  <si>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</si>
  <si>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</si>
  <si>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</si>
  <si>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</si>
  <si>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</si>
  <si>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</si>
  <si>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</si>
  <si>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</si>
  <si>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</si>
  <si>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</si>
  <si>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</si>
  <si>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</si>
  <si>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</si>
  <si>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</si>
  <si>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</si>
  <si>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</si>
  <si>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</si>
  <si>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</si>
  <si>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</si>
  <si>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</si>
  <si>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</si>
  <si>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</si>
  <si>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</si>
  <si>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</si>
  <si>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</si>
  <si>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</si>
  <si>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</si>
  <si>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</si>
  <si>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</si>
  <si>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</si>
  <si>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</si>
  <si>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</si>
  <si>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</si>
  <si>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</si>
  <si>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</si>
  <si>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</si>
  <si>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</si>
  <si>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</si>
  <si>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</si>
  <si>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</si>
  <si>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</si>
  <si>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</si>
  <si>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</si>
  <si>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</si>
  <si>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</si>
  <si>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</si>
  <si>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</si>
  <si>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</si>
  <si>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</si>
  <si>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</si>
  <si>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</si>
  <si>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</si>
  <si>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</si>
  <si>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</si>
  <si>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</si>
  <si>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</si>
  <si>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</si>
  <si>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</si>
  <si>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</si>
  <si>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</si>
  <si>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</si>
  <si>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</si>
  <si>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</si>
  <si>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</si>
  <si>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</si>
  <si>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</si>
  <si>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</si>
  <si>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</si>
  <si>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</si>
  <si>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</si>
  <si>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</si>
  <si>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</si>
  <si>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</si>
  <si>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</si>
  <si>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</si>
  <si>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</si>
  <si>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</si>
  <si>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</si>
  <si>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</si>
  <si>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</si>
  <si>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</si>
  <si>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</si>
  <si>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</si>
  <si>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</si>
  <si>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</si>
  <si>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</si>
  <si>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</si>
  <si>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</si>
  <si>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</si>
  <si>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</si>
  <si>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</si>
  <si>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</si>
  <si>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</si>
  <si>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</si>
  <si>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</si>
  <si>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</si>
  <si>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</si>
  <si>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</si>
  <si>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</si>
  <si>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</si>
  <si>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</si>
  <si>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</si>
  <si>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</si>
  <si>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</si>
  <si>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</si>
  <si>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</si>
  <si>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</si>
  <si>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</si>
  <si>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</si>
  <si>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</si>
  <si>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</si>
  <si>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</si>
  <si>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</si>
  <si>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</si>
  <si>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</si>
  <si>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</si>
  <si>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</si>
  <si>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</si>
  <si>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</si>
  <si>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</si>
  <si>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</si>
  <si>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</si>
  <si>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</si>
  <si>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</si>
  <si>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</si>
  <si>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</si>
  <si>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</si>
  <si>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</si>
  <si>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</si>
  <si>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</si>
  <si>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</si>
  <si>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</si>
  <si>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</si>
  <si>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</si>
  <si>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</si>
  <si>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</si>
  <si>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</si>
  <si>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</si>
  <si>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</si>
  <si>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</si>
  <si>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</si>
  <si>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</si>
  <si>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</si>
  <si>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</si>
  <si>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</si>
  <si>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</si>
  <si>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</si>
  <si>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</si>
  <si>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</si>
  <si>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</si>
  <si>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</si>
  <si>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</si>
  <si>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</si>
  <si>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</si>
  <si>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</si>
  <si>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</si>
  <si>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</si>
  <si>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</si>
  <si>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</si>
  <si>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</si>
  <si>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</si>
  <si>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</si>
  <si>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</si>
  <si>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</si>
  <si>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</si>
  <si>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</si>
  <si>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</si>
  <si>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</si>
  <si>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</si>
  <si>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</si>
  <si>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</si>
  <si>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</si>
  <si>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</si>
  <si>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</si>
  <si>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</si>
  <si>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</si>
  <si>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</si>
  <si>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</si>
  <si>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</si>
  <si>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</si>
  <si>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</si>
  <si>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</si>
  <si>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</si>
  <si>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</si>
  <si>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</si>
  <si>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</si>
  <si>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</si>
  <si>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</si>
  <si>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</si>
  <si>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</si>
  <si>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</si>
  <si>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</si>
  <si>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</si>
  <si>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</si>
  <si>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</si>
  <si>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</si>
  <si>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</si>
  <si>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</si>
  <si>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</si>
  <si>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</si>
  <si>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</si>
  <si>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</si>
  <si>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</si>
  <si>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</si>
  <si>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</si>
  <si>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</si>
  <si>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</si>
  <si>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</si>
  <si>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</si>
  <si>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</si>
  <si>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</si>
  <si>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</si>
  <si>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</si>
  <si>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</si>
  <si>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</si>
  <si>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</si>
  <si>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</si>
  <si>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</si>
  <si>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</si>
  <si>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</si>
  <si>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</si>
  <si>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</si>
  <si>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</si>
  <si>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</si>
  <si>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</si>
  <si>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</si>
  <si>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</si>
  <si>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</si>
  <si>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</si>
  <si>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</si>
  <si>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</si>
  <si>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</si>
  <si>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</si>
  <si>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</si>
  <si>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</si>
  <si>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</si>
  <si>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</si>
  <si>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</si>
  <si>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</si>
  <si>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</si>
  <si>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</si>
  <si>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</si>
  <si>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</si>
  <si>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</si>
  <si>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</si>
  <si>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</si>
  <si>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</si>
  <si>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</si>
  <si>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</si>
  <si>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</si>
  <si>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</si>
  <si>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</si>
  <si>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</si>
  <si>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</si>
  <si>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</si>
  <si>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</si>
  <si>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</si>
  <si>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</si>
  <si>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</si>
  <si>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</si>
  <si>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</si>
  <si>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</si>
  <si>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</si>
  <si>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</si>
  <si>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</si>
  <si>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</si>
  <si>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</si>
  <si>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</si>
  <si>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</si>
  <si>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</si>
  <si>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</si>
  <si>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</si>
  <si>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</si>
  <si>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</si>
  <si>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</si>
  <si>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</si>
  <si>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</si>
  <si>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</si>
  <si>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</si>
  <si>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</si>
  <si>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</si>
  <si>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</si>
  <si>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</si>
  <si>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</si>
  <si>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</si>
  <si>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</si>
  <si>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</si>
  <si>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</si>
  <si>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</si>
  <si>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</si>
  <si>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</si>
  <si>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</si>
  <si>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</si>
  <si>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</si>
  <si>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</si>
  <si>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</si>
  <si>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</si>
  <si>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</si>
  <si>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</si>
  <si>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</si>
  <si>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</si>
  <si>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</si>
  <si>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</si>
  <si>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</si>
  <si>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</si>
  <si>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</si>
  <si>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</si>
  <si>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</si>
  <si>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</si>
  <si>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</si>
  <si>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</si>
  <si>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</si>
  <si>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</si>
  <si>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</si>
  <si>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</si>
  <si>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</si>
  <si>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</si>
  <si>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</si>
  <si>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</si>
  <si>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</si>
  <si>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</si>
  <si>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</si>
  <si>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</si>
  <si>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</si>
  <si>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</si>
  <si>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</si>
  <si>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</si>
  <si>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</si>
  <si>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</si>
  <si>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</si>
  <si>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</si>
  <si>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</si>
  <si>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</si>
  <si>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</si>
  <si>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</si>
  <si>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</si>
  <si>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</si>
  <si>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</si>
  <si>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</si>
  <si>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</si>
  <si>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</si>
  <si>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</si>
  <si>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</si>
  <si>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</si>
  <si>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</si>
  <si>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</si>
  <si>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</si>
  <si>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</si>
  <si>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</si>
  <si>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</si>
  <si>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</si>
  <si>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</si>
  <si>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</si>
  <si>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</si>
  <si>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</si>
  <si>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</si>
  <si>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</si>
  <si>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</si>
  <si>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</si>
  <si>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</si>
  <si>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</si>
  <si>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</si>
  <si>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</si>
  <si>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</si>
  <si>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</si>
  <si>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</si>
  <si>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</si>
  <si>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</si>
  <si>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</si>
  <si>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</si>
  <si>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</si>
  <si>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</si>
  <si>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</si>
  <si>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</si>
  <si>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</si>
  <si>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</si>
  <si>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</si>
  <si>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</si>
  <si>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</si>
  <si>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</si>
  <si>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</si>
  <si>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</si>
  <si>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</si>
  <si>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</si>
  <si>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</si>
  <si>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</si>
  <si>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</si>
  <si>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</si>
  <si>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</si>
  <si>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</si>
  <si>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</si>
  <si>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</si>
  <si>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</si>
  <si>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</si>
  <si>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</si>
  <si>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</si>
  <si>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</si>
  <si>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</si>
  <si>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</si>
  <si>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</si>
  <si>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</si>
  <si>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</si>
  <si>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</si>
  <si>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</si>
  <si>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</si>
  <si>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</si>
  <si>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</si>
  <si>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</si>
  <si>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</si>
  <si>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</si>
  <si>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</si>
  <si>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</si>
  <si>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</si>
  <si>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</si>
  <si>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</si>
  <si>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</si>
  <si>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</si>
  <si>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</si>
  <si>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</si>
  <si>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</si>
  <si>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</si>
  <si>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</si>
  <si>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</si>
  <si>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</si>
  <si>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</si>
  <si>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</si>
  <si>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</si>
  <si>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</si>
  <si>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</si>
  <si>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</si>
  <si>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</si>
  <si>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</si>
  <si>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</si>
  <si>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</si>
  <si>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</si>
  <si>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</si>
  <si>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</si>
  <si>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</si>
  <si>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</si>
  <si>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</si>
  <si>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</si>
  <si>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</si>
  <si>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</si>
  <si>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</si>
  <si>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</si>
  <si>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</si>
  <si>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</si>
  <si>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</si>
  <si>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</si>
  <si>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</si>
  <si>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</si>
  <si>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</si>
  <si>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</si>
  <si>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</si>
  <si>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</si>
  <si>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</si>
  <si>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</si>
  <si>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</si>
  <si>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</si>
  <si>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</si>
  <si>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</si>
  <si>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</si>
  <si>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</si>
  <si>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</si>
  <si>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</si>
  <si>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</si>
  <si>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</si>
  <si>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</si>
  <si>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</si>
  <si>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</si>
  <si>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</si>
  <si>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</si>
  <si>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</si>
  <si>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</si>
  <si>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</si>
  <si>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</si>
  <si>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</si>
  <si>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</si>
  <si>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</si>
  <si>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</si>
  <si>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</si>
  <si>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</si>
  <si>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</si>
  <si>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</si>
  <si>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</si>
  <si>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</si>
  <si>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</si>
  <si>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</si>
  <si>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</si>
  <si>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</si>
  <si>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</si>
  <si>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</si>
  <si>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</si>
  <si>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</si>
  <si>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</si>
  <si>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</si>
  <si>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</si>
  <si>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</si>
  <si>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</si>
  <si>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</si>
  <si>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</si>
  <si>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</si>
  <si>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</si>
  <si>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</si>
  <si>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</si>
  <si>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</si>
  <si>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</si>
  <si>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</si>
  <si>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</si>
  <si>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</si>
  <si>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</si>
  <si>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</si>
  <si>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</si>
  <si>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</si>
  <si>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</si>
  <si>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</si>
  <si>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</si>
  <si>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</si>
  <si>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</si>
  <si>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</si>
  <si>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</si>
  <si>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</si>
  <si>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</si>
  <si>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</si>
  <si>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</si>
  <si>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</si>
  <si>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</si>
  <si>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</si>
  <si>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</si>
  <si>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</si>
  <si>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</si>
  <si>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</si>
  <si>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</si>
  <si>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</si>
  <si>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</si>
  <si>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</si>
  <si>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</si>
  <si>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</si>
  <si>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</si>
  <si>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</si>
  <si>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</si>
  <si>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</si>
  <si>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</si>
  <si>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</si>
  <si>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</si>
  <si>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</si>
  <si>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</si>
  <si>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</si>
  <si>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</si>
  <si>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</si>
  <si>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</si>
  <si>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</si>
  <si>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</si>
  <si>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</si>
  <si>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</si>
  <si>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</si>
  <si>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</si>
  <si>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</si>
  <si>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</si>
  <si>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</si>
  <si>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</si>
  <si>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</si>
  <si>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</si>
  <si>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</si>
  <si>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</si>
  <si>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</si>
  <si>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</si>
  <si>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</si>
  <si>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</si>
  <si>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</si>
  <si>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</si>
  <si>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</si>
  <si>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</si>
  <si>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</si>
  <si>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</si>
  <si>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</si>
  <si>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</si>
  <si>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</si>
  <si>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</si>
  <si>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</si>
  <si>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</si>
  <si>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</si>
  <si>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</si>
  <si>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</si>
  <si>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</si>
  <si>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</si>
  <si>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</si>
  <si>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</si>
  <si>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</si>
  <si>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</si>
  <si>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</si>
  <si>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</si>
  <si>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</si>
  <si>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</si>
  <si>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</si>
  <si>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</si>
  <si>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</si>
  <si>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</si>
  <si>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</si>
  <si>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</si>
  <si>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</si>
  <si>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</si>
  <si>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</si>
  <si>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</si>
  <si>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</si>
  <si>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</si>
  <si>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</si>
  <si>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</si>
  <si>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</si>
  <si>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</si>
  <si>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</si>
  <si>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</si>
  <si>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</si>
  <si>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</si>
  <si>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</si>
  <si>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</si>
  <si>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</si>
  <si>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</si>
  <si>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</si>
  <si>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</si>
  <si>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</si>
  <si>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</si>
  <si>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</si>
  <si>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</si>
  <si>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</si>
  <si>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</si>
  <si>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</si>
  <si>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</si>
  <si>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</si>
  <si>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</si>
  <si>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</si>
  <si>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</si>
  <si>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</si>
  <si>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</si>
  <si>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</si>
  <si>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</si>
  <si>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</si>
  <si>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</si>
  <si>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</si>
  <si>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</si>
  <si>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</si>
  <si>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</si>
  <si>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</si>
  <si>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</si>
  <si>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</si>
  <si>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</si>
  <si>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</si>
  <si>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</si>
  <si>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</si>
  <si>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</si>
  <si>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</si>
  <si>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</si>
  <si>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</si>
  <si>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</si>
  <si>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</si>
  <si>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</si>
  <si>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</si>
  <si>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</si>
  <si>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</si>
  <si>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</si>
  <si>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</si>
  <si>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</si>
  <si>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</si>
  <si>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</si>
  <si>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</si>
  <si>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</si>
  <si>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</si>
  <si>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</si>
  <si>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</si>
  <si>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</si>
  <si>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</si>
  <si>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</si>
  <si>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</si>
  <si>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</si>
  <si>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</si>
  <si>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</si>
  <si>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</si>
  <si>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</si>
  <si>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</si>
  <si>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</si>
  <si>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</si>
  <si>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</si>
  <si>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</si>
  <si>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</si>
  <si>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</si>
  <si>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</si>
  <si>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</si>
  <si>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</si>
  <si>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</si>
  <si>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</si>
  <si>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</si>
  <si>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</si>
  <si>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</si>
  <si>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</si>
  <si>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</si>
  <si>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</si>
  <si>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</si>
  <si>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</si>
  <si>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</si>
  <si>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</si>
  <si>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</si>
  <si>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</si>
  <si>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</si>
  <si>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</si>
  <si>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</si>
  <si>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</si>
  <si>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</si>
  <si>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</si>
  <si>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</si>
  <si>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</si>
  <si>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</si>
  <si>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</si>
  <si>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</si>
  <si>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</si>
  <si>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</si>
  <si>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</si>
  <si>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</si>
  <si>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</si>
  <si>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</si>
  <si>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</si>
  <si>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</si>
  <si>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</si>
  <si>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</si>
  <si>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</si>
  <si>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</si>
  <si>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</si>
  <si>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</si>
  <si>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</si>
  <si>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</si>
  <si>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</si>
  <si>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</si>
  <si>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</si>
  <si>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</si>
  <si>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</si>
  <si>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</si>
  <si>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</si>
  <si>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</si>
  <si>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</si>
  <si>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</si>
  <si>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</si>
  <si>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</si>
  <si>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</si>
  <si>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</si>
  <si>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</si>
  <si>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</si>
  <si>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</si>
  <si>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</si>
  <si>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</si>
  <si>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</si>
  <si>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</si>
  <si>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</si>
  <si>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</si>
  <si>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</si>
  <si>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</si>
  <si>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</si>
  <si>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</si>
  <si>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</si>
  <si>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</si>
  <si>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</si>
  <si>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</si>
  <si>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</si>
  <si>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</si>
  <si>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</si>
  <si>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</si>
  <si>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</si>
  <si>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</si>
  <si>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</si>
  <si>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</si>
  <si>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</si>
  <si>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</si>
  <si>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</si>
  <si>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</si>
  <si>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</si>
  <si>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</si>
  <si>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</si>
  <si>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</si>
  <si>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</si>
  <si>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</si>
  <si>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</si>
  <si>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</si>
  <si>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</si>
  <si>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</si>
  <si>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</si>
  <si>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</si>
  <si>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</si>
  <si>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</si>
  <si>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</si>
  <si>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</si>
  <si>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</si>
  <si>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</si>
  <si>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</si>
  <si>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</si>
  <si>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</si>
  <si>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</si>
  <si>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</si>
  <si>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</si>
  <si>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</si>
  <si>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</si>
  <si>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</si>
  <si>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</si>
  <si>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</si>
  <si>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</si>
  <si>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</si>
  <si>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</si>
  <si>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</si>
  <si>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</si>
  <si>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</si>
  <si>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</si>
  <si>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</si>
  <si>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</si>
  <si>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</si>
  <si>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</si>
  <si>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</si>
  <si>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</si>
  <si>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</si>
  <si>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</si>
  <si>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</si>
  <si>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</si>
  <si>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</si>
  <si>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</si>
  <si>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</si>
  <si>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</si>
  <si>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</si>
  <si>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</si>
  <si>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</si>
  <si>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</si>
  <si>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</si>
  <si>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</si>
  <si>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</si>
  <si>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</si>
  <si>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</si>
  <si>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</si>
  <si>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</si>
  <si>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</si>
  <si>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</si>
  <si>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</si>
  <si>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</si>
  <si>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</si>
  <si>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</si>
  <si>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</si>
  <si>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</si>
  <si>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</si>
  <si>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</si>
  <si>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</si>
  <si>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</si>
  <si>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</si>
  <si>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</si>
  <si>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</si>
  <si>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</si>
  <si>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</si>
  <si>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</si>
  <si>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</si>
  <si>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</si>
  <si>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</si>
  <si>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</si>
  <si>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</si>
  <si>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</si>
  <si>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</si>
  <si>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</si>
  <si>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</si>
  <si>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</si>
  <si>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</si>
  <si>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</si>
  <si>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</si>
  <si>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</si>
  <si>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</si>
  <si>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</si>
  <si>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</si>
  <si>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</si>
  <si>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</si>
  <si>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</si>
  <si>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</si>
  <si>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</si>
  <si>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</si>
  <si>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</si>
  <si>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</si>
  <si>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</si>
  <si>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</si>
  <si>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</si>
  <si>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</si>
  <si>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</si>
  <si>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</si>
  <si>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</si>
  <si>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</si>
  <si>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</si>
  <si>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</si>
  <si>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</si>
  <si>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</si>
  <si>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</si>
  <si>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</si>
  <si>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</si>
  <si>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</si>
  <si>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</si>
  <si>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</si>
  <si>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</si>
  <si>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</si>
  <si>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</si>
  <si>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</si>
  <si>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</si>
  <si>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</si>
  <si>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</si>
  <si>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</si>
  <si>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</si>
  <si>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</si>
  <si>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</si>
  <si>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</si>
  <si>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</si>
  <si>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</si>
  <si>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</si>
  <si>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</si>
  <si>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</si>
  <si>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</si>
  <si>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</si>
  <si>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</si>
  <si>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</si>
  <si>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</si>
  <si>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</si>
  <si>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</si>
  <si>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</si>
  <si>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</si>
  <si>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</si>
  <si>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</si>
  <si>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</si>
  <si>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</si>
  <si>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</si>
  <si>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</si>
  <si>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</si>
  <si>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</si>
  <si>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</si>
  <si>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</si>
  <si>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</si>
  <si>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</si>
  <si>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</si>
  <si>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</si>
  <si>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</si>
  <si>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</si>
  <si>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</si>
  <si>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</si>
  <si>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</si>
  <si>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</si>
  <si>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</si>
  <si>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</si>
  <si>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</si>
  <si>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</si>
  <si>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</si>
  <si>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</si>
  <si>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</si>
  <si>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</si>
  <si>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</si>
  <si>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</si>
  <si>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</si>
  <si>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</si>
  <si>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</si>
  <si>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</si>
  <si>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</si>
  <si>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</si>
  <si>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</si>
  <si>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</si>
  <si>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</si>
  <si>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</si>
  <si>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</si>
  <si>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</si>
  <si>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</si>
  <si>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</si>
  <si>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</si>
  <si>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</si>
  <si>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</si>
  <si>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</si>
  <si>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</si>
  <si>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</si>
  <si>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</si>
  <si>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</si>
  <si>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</si>
  <si>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</si>
  <si>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</si>
  <si>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</si>
  <si>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</si>
  <si>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</si>
  <si>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</si>
  <si>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</si>
  <si>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</si>
  <si>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</si>
  <si>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</si>
  <si>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</si>
  <si>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</si>
  <si>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</si>
  <si>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</si>
  <si>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</si>
  <si>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</si>
  <si>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</si>
  <si>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</si>
  <si>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</si>
  <si>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</si>
  <si>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</si>
  <si>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</si>
  <si>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</si>
  <si>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</si>
  <si>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</si>
  <si>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</si>
  <si>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</si>
  <si>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</si>
  <si>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</si>
  <si>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</si>
  <si>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</si>
  <si>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</si>
  <si>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</si>
  <si>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</si>
  <si>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</si>
  <si>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</si>
  <si>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</si>
  <si>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</si>
  <si>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</si>
  <si>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</si>
  <si>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</si>
  <si>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</si>
  <si>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</si>
  <si>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</si>
  <si>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</si>
  <si>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</si>
  <si>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</si>
  <si>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</si>
  <si>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</si>
  <si>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</si>
  <si>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</si>
  <si>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</si>
  <si>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</si>
  <si>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</si>
  <si>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</si>
  <si>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</si>
  <si>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</si>
  <si>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</si>
  <si>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</si>
  <si>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</si>
  <si>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</si>
  <si>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</si>
  <si>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</si>
  <si>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</si>
  <si>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</si>
  <si>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</si>
  <si>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</si>
  <si>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</si>
  <si>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</si>
  <si>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</si>
  <si>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</si>
  <si>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</si>
  <si>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</si>
  <si>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</si>
  <si>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</si>
  <si>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</si>
  <si>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</si>
  <si>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</si>
  <si>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</si>
  <si>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</si>
  <si>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</si>
  <si>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</si>
  <si>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</si>
  <si>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</si>
  <si>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</si>
  <si>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</si>
  <si>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</si>
  <si>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</si>
  <si>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</si>
  <si>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</si>
  <si>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</si>
  <si>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</si>
  <si>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</si>
  <si>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</si>
  <si>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</si>
  <si>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</si>
  <si>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</si>
  <si>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</si>
  <si>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</si>
  <si>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</si>
  <si>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</si>
  <si>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</si>
  <si>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</si>
  <si>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</si>
  <si>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</si>
  <si>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</si>
  <si>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</si>
  <si>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</si>
  <si>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</si>
  <si>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</si>
  <si>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</si>
  <si>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</si>
  <si>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</si>
  <si>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</si>
  <si>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</si>
  <si>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</si>
  <si>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</si>
  <si>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</si>
  <si>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</si>
  <si>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</si>
  <si>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</si>
  <si>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</si>
  <si>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</si>
  <si>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</si>
  <si>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</si>
  <si>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</si>
  <si>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</si>
  <si>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</si>
  <si>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</si>
  <si>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</si>
  <si>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</si>
  <si>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</si>
  <si>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</si>
  <si>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</si>
  <si>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</si>
  <si>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</si>
  <si>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</si>
  <si>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</si>
  <si>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</si>
  <si>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</si>
  <si>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</si>
  <si>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</si>
  <si>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</si>
  <si>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</si>
  <si>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</si>
  <si>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</si>
  <si>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</si>
  <si>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</si>
  <si>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</si>
  <si>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</si>
  <si>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</si>
  <si>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</si>
  <si>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</si>
  <si>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</si>
  <si>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</si>
  <si>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</si>
  <si>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</si>
  <si>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</si>
  <si>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</si>
  <si>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</si>
  <si>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</si>
  <si>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</si>
  <si>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</si>
  <si>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</si>
  <si>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</si>
  <si>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</si>
  <si>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</si>
  <si>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</si>
  <si>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</si>
  <si>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</si>
  <si>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</si>
  <si>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</si>
  <si>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</si>
  <si>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</si>
  <si>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</si>
  <si>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</si>
  <si>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</si>
  <si>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</si>
  <si>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</si>
  <si>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</si>
  <si>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</si>
  <si>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</si>
  <si>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</si>
  <si>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</si>
  <si>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</si>
  <si>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</si>
  <si>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</si>
  <si>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</si>
  <si>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</si>
  <si>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</si>
  <si>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</si>
  <si>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</si>
  <si>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</si>
  <si>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</si>
  <si>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</si>
  <si>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</si>
  <si>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</si>
  <si>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</si>
  <si>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</si>
  <si>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</si>
  <si>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</si>
  <si>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</si>
  <si>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</si>
  <si>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</si>
  <si>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</si>
  <si>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</si>
  <si>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</si>
  <si>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</si>
  <si>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</si>
  <si>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</si>
  <si>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</si>
  <si>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</si>
  <si>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</si>
  <si>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</si>
  <si>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</si>
  <si>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</si>
  <si>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</si>
  <si>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</si>
  <si>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</si>
  <si>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</si>
  <si>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</si>
  <si>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</si>
  <si>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</si>
  <si>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</si>
  <si>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</si>
  <si>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</si>
  <si>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</si>
  <si>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</si>
  <si>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</si>
  <si>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</si>
  <si>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</si>
  <si>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</si>
  <si>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</si>
  <si>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</si>
  <si>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</si>
  <si>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</si>
  <si>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</si>
  <si>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</si>
  <si>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</si>
  <si>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</si>
  <si>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</si>
  <si>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</si>
  <si>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</si>
  <si>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</si>
  <si>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</si>
  <si>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</si>
  <si>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</si>
  <si>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</si>
  <si>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</si>
  <si>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</si>
  <si>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</si>
  <si>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</si>
  <si>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</si>
  <si>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</si>
  <si>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</si>
  <si>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</si>
  <si>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</si>
  <si>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</si>
  <si>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</si>
  <si>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</si>
  <si>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</si>
  <si>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</si>
  <si>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</si>
  <si>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</si>
  <si>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</si>
  <si>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</si>
  <si>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</si>
  <si>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</si>
  <si>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</si>
  <si>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</si>
  <si>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</si>
  <si>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</si>
  <si>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</si>
  <si>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</si>
  <si>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</si>
  <si>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</si>
  <si>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</si>
  <si>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</si>
  <si>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</si>
  <si>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</si>
  <si>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</si>
  <si>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</si>
  <si>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</si>
  <si>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</si>
  <si>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</si>
  <si>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</si>
  <si>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</si>
  <si>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</si>
  <si>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</si>
  <si>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</si>
  <si>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</si>
  <si>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</si>
  <si>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</si>
  <si>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</si>
  <si>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</si>
  <si>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</si>
  <si>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</si>
  <si>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</si>
  <si>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</si>
  <si>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</si>
  <si>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</si>
  <si>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</si>
  <si>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</si>
  <si>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</si>
  <si>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</si>
  <si>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</si>
  <si>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</si>
  <si>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</si>
  <si>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</si>
  <si>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</si>
  <si>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</si>
  <si>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</si>
  <si>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</si>
  <si>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</si>
  <si>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</si>
  <si>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</si>
  <si>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</si>
  <si>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</si>
  <si>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</si>
  <si>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</si>
  <si>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</si>
  <si>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</si>
  <si>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</si>
  <si>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</si>
  <si>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</si>
  <si>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</si>
  <si>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</si>
  <si>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</si>
  <si>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</si>
  <si>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</si>
  <si>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</si>
  <si>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</si>
  <si>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</si>
  <si>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</si>
  <si>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</si>
  <si>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</si>
  <si>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</si>
  <si>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</si>
  <si>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</si>
  <si>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</si>
  <si>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</si>
  <si>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</si>
  <si>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</si>
  <si>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</si>
  <si>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</si>
  <si>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</si>
  <si>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</si>
  <si>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</si>
  <si>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</si>
  <si>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</si>
  <si>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</si>
  <si>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</si>
  <si>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</si>
  <si>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</si>
  <si>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</si>
  <si>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</si>
  <si>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</si>
  <si>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</si>
  <si>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</si>
  <si>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</si>
  <si>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</si>
  <si>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</si>
  <si>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</si>
  <si>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</si>
  <si>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</si>
  <si>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</si>
  <si>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</si>
  <si>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</si>
  <si>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</si>
  <si>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</si>
  <si>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</si>
  <si>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</si>
  <si>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</si>
  <si>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</si>
  <si>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</si>
  <si>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</si>
  <si>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</si>
  <si>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</si>
  <si>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</si>
  <si>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</si>
  <si>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</si>
  <si>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</si>
  <si>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</si>
  <si>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</si>
  <si>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</si>
  <si>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</si>
  <si>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</si>
  <si>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</si>
  <si>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</si>
  <si>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</si>
  <si>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</si>
  <si>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</si>
  <si>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</si>
  <si>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</si>
  <si>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</si>
  <si>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</si>
  <si>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</si>
  <si>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</si>
  <si>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</si>
  <si>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</si>
  <si>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</si>
  <si>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</si>
  <si>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</si>
  <si>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</si>
  <si>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</si>
  <si>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</si>
  <si>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</si>
  <si>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</si>
  <si>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</si>
  <si>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</si>
  <si>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</si>
  <si>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</si>
  <si>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</si>
  <si>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</si>
  <si>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</si>
  <si>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</si>
  <si>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</si>
  <si>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</si>
  <si>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</si>
  <si>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</si>
  <si>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</si>
  <si>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</si>
  <si>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</si>
  <si>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</si>
  <si>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</si>
  <si>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</si>
  <si>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</si>
  <si>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</si>
  <si>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</si>
  <si>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</si>
  <si>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</si>
  <si>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</si>
  <si>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</si>
  <si>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</si>
  <si>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</si>
  <si>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</si>
  <si>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</si>
  <si>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</si>
  <si>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</si>
  <si>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</si>
  <si>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</si>
  <si>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</si>
  <si>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</si>
  <si>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</si>
  <si>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</si>
  <si>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</si>
  <si>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</si>
  <si>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</si>
  <si>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</si>
  <si>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</si>
  <si>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</si>
  <si>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</si>
  <si>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</si>
  <si>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</si>
  <si>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</si>
  <si>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</si>
  <si>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</si>
  <si>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</si>
  <si>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</si>
  <si>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</si>
  <si>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</si>
  <si>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</si>
  <si>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</si>
  <si>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</si>
  <si>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</si>
  <si>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</si>
  <si>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</si>
  <si>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</si>
  <si>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</si>
  <si>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</si>
  <si>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</si>
  <si>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</si>
  <si>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</si>
  <si>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</si>
  <si>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</si>
  <si>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</si>
  <si>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</si>
  <si>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</si>
  <si>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</si>
  <si>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</si>
  <si>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</si>
  <si>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</si>
  <si>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</si>
  <si>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</si>
  <si>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</si>
  <si>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</si>
  <si>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</si>
  <si>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</si>
  <si>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</si>
  <si>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</si>
  <si>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</si>
  <si>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</si>
  <si>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</si>
  <si>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</si>
  <si>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</si>
  <si>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</si>
  <si>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</si>
  <si>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</si>
  <si>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</si>
  <si>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</si>
  <si>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</si>
  <si>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</si>
  <si>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</si>
  <si>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</si>
  <si>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</si>
  <si>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</si>
  <si>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</si>
  <si>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</si>
  <si>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</si>
  <si>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</si>
  <si>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</si>
  <si>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</si>
  <si>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</si>
  <si>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</si>
  <si>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</si>
  <si>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</si>
  <si>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</si>
  <si>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</si>
  <si>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</si>
  <si>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</si>
  <si>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</si>
  <si>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</si>
  <si>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</si>
  <si>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</si>
  <si>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</si>
  <si>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</si>
  <si>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</si>
  <si>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</si>
  <si>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</si>
  <si>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</si>
  <si>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</si>
  <si>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</si>
  <si>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</si>
  <si>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</si>
  <si>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</si>
  <si>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</si>
  <si>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</si>
  <si>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</si>
  <si>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</si>
  <si>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</si>
  <si>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</si>
  <si>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</si>
  <si>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</si>
  <si>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</si>
  <si>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</si>
  <si>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</si>
  <si>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</si>
  <si>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</si>
  <si>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</si>
  <si>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</si>
  <si>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</si>
  <si>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</si>
  <si>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</si>
  <si>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</si>
  <si>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</si>
  <si>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</si>
  <si>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</si>
  <si>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</si>
  <si>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</si>
  <si>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</si>
  <si>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</si>
  <si>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</si>
  <si>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</si>
  <si>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</si>
  <si>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</si>
  <si>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</si>
  <si>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</si>
  <si>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</si>
  <si>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</si>
  <si>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</si>
  <si>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</si>
  <si>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</si>
  <si>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</si>
  <si>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</si>
  <si>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</si>
  <si>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</si>
  <si>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</si>
  <si>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</si>
  <si>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</si>
  <si>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</si>
  <si>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</si>
  <si>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</si>
  <si>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</si>
  <si>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</si>
  <si>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</si>
  <si>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</si>
  <si>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</si>
  <si>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</si>
  <si>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</si>
  <si>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</si>
  <si>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</si>
  <si>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</si>
  <si>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</si>
  <si>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</si>
  <si>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</si>
  <si>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</si>
  <si>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</si>
  <si>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</si>
  <si>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</si>
  <si>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</si>
  <si>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</si>
  <si>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</si>
  <si>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</si>
  <si>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</si>
  <si>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</si>
  <si>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</si>
  <si>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</si>
  <si>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</si>
  <si>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</si>
  <si>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</si>
  <si>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</si>
  <si>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</si>
  <si>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</si>
  <si>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</si>
  <si>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</si>
  <si>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</si>
  <si>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</si>
  <si>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</si>
  <si>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</si>
  <si>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</si>
  <si>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</si>
  <si>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</si>
  <si>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</si>
  <si>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</si>
  <si>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</si>
  <si>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</si>
  <si>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</si>
  <si>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</si>
  <si>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</si>
  <si>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</si>
  <si>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</si>
  <si>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</si>
  <si>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</si>
  <si>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</si>
  <si>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</si>
  <si>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</si>
  <si>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</si>
  <si>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</si>
  <si>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</si>
  <si>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</si>
  <si>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</si>
  <si>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</si>
  <si>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</si>
  <si>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</si>
  <si>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</si>
  <si>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</si>
  <si>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</si>
  <si>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</si>
  <si>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</si>
  <si>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</si>
  <si>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</si>
  <si>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</si>
  <si>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</si>
  <si>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</si>
  <si>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</si>
  <si>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</si>
  <si>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</si>
  <si>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</si>
  <si>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</si>
  <si>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</si>
  <si>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</si>
  <si>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</si>
  <si>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</si>
  <si>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</si>
  <si>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</si>
  <si>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</si>
  <si>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</si>
  <si>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</si>
  <si>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</si>
  <si>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</si>
  <si>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</si>
  <si>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</si>
  <si>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</si>
  <si>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</si>
  <si>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</si>
  <si>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</si>
  <si>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</si>
  <si>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</si>
  <si>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</si>
  <si>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</si>
  <si>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</si>
  <si>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</si>
  <si>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</si>
  <si>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</si>
  <si>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</si>
  <si>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</si>
  <si>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</si>
  <si>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</si>
  <si>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</si>
  <si>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</si>
  <si>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</si>
  <si>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</si>
  <si>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</si>
  <si>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</si>
  <si>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</si>
  <si>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</si>
  <si>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</si>
  <si>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</si>
  <si>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</si>
  <si>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</si>
  <si>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</si>
  <si>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</si>
  <si>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</si>
  <si>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</si>
  <si>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</si>
  <si>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</si>
  <si>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</si>
  <si>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</si>
  <si>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</si>
  <si>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</si>
  <si>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</si>
  <si>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</si>
  <si>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</si>
  <si>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</si>
  <si>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</si>
  <si>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</si>
  <si>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</si>
  <si>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</si>
  <si>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</si>
  <si>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</si>
  <si>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</si>
  <si>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</si>
  <si>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</si>
  <si>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</si>
  <si>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</si>
  <si>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</si>
  <si>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</si>
  <si>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</si>
  <si>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</si>
  <si>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</si>
  <si>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</si>
  <si>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</si>
  <si>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</si>
  <si>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</si>
  <si>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</si>
  <si>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</si>
  <si>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</si>
  <si>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</si>
  <si>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</si>
  <si>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</si>
  <si>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</si>
  <si>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</si>
  <si>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</si>
  <si>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</si>
  <si>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</si>
  <si>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</si>
  <si>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</si>
  <si>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</si>
  <si>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</si>
  <si>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</si>
  <si>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</si>
  <si>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</si>
  <si>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</si>
  <si>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</si>
  <si>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</si>
  <si>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</si>
  <si>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</si>
  <si>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</si>
  <si>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</si>
  <si>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</si>
  <si>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</si>
  <si>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</si>
  <si>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</si>
  <si>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</si>
  <si>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</si>
  <si>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</si>
  <si>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</si>
  <si>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</si>
  <si>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</si>
  <si>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</si>
  <si>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</si>
  <si>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</si>
  <si>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</si>
  <si>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</si>
  <si>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</si>
  <si>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</si>
  <si>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</si>
  <si>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</si>
  <si>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</si>
  <si>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</si>
  <si>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</si>
  <si>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</si>
  <si>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</si>
  <si>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</si>
  <si>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</si>
  <si>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</si>
  <si>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</si>
  <si>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</si>
  <si>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</si>
  <si>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</si>
  <si>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</si>
  <si>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</si>
  <si>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</si>
  <si>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</si>
  <si>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</si>
  <si>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</si>
  <si>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</si>
  <si>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</si>
  <si>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</si>
  <si>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</si>
  <si>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</si>
  <si>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</si>
  <si>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</si>
  <si>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</si>
  <si>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</si>
  <si>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</si>
  <si>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</si>
  <si>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</si>
  <si>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</si>
  <si>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</si>
  <si>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</si>
  <si>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</si>
  <si>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</si>
  <si>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</si>
  <si>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</si>
  <si>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</si>
  <si>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</si>
  <si>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</si>
  <si>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</si>
  <si>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</si>
  <si>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</si>
  <si>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</si>
  <si>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</si>
  <si>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</si>
  <si>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</si>
  <si>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</si>
  <si>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</si>
  <si>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</si>
  <si>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</si>
  <si>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</si>
  <si>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</si>
  <si>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</si>
  <si>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</si>
  <si>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</si>
  <si>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</si>
  <si>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</si>
  <si>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</si>
  <si>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</si>
  <si>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</si>
  <si>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</si>
  <si>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</si>
  <si>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</si>
  <si>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</si>
  <si>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</si>
  <si>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</si>
  <si>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</si>
  <si>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</si>
  <si>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</si>
  <si>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</si>
  <si>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</si>
  <si>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</si>
  <si>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</si>
  <si>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</si>
  <si>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</si>
  <si>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</si>
  <si>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</si>
  <si>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</si>
  <si>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</si>
  <si>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</si>
  <si>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</si>
  <si>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</si>
  <si>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</si>
  <si>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</si>
  <si>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</si>
  <si>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</si>
  <si>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</si>
  <si>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</si>
  <si>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</si>
  <si>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</si>
  <si>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</si>
  <si>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</si>
  <si>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</si>
  <si>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</si>
  <si>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</si>
  <si>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</si>
  <si>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</si>
  <si>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</si>
  <si>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</si>
  <si>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</si>
  <si>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</si>
  <si>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</si>
  <si>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</si>
  <si>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</si>
  <si>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</si>
  <si>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</si>
  <si>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</si>
  <si>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</si>
  <si>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</si>
  <si>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</si>
  <si>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</si>
  <si>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</si>
  <si>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</si>
  <si>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</si>
  <si>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</si>
  <si>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</si>
  <si>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</si>
  <si>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</si>
  <si>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</si>
  <si>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</si>
  <si>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</si>
  <si>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</si>
  <si>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</si>
  <si>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</si>
  <si>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</si>
  <si>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</si>
  <si>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</si>
  <si>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</si>
  <si>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</si>
  <si>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</si>
  <si>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</si>
  <si>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</si>
  <si>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</si>
  <si>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</si>
  <si>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</si>
  <si>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</si>
  <si>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</si>
  <si>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</si>
  <si>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</si>
  <si>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</si>
  <si>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</si>
  <si>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</si>
  <si>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</si>
  <si>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</si>
  <si>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</si>
  <si>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</si>
  <si>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</si>
  <si>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</si>
  <si>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</si>
  <si>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</si>
  <si>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</si>
  <si>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</si>
  <si>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</si>
  <si>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</si>
  <si>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</si>
  <si>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</si>
  <si>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</si>
  <si>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</si>
  <si>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</si>
  <si>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</si>
  <si>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</si>
  <si>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</si>
  <si>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</si>
  <si>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</si>
  <si>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</si>
  <si>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</si>
  <si>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</si>
  <si>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</si>
  <si>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</si>
  <si>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</si>
  <si>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</si>
  <si>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</si>
  <si>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</si>
  <si>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</si>
  <si>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</si>
  <si>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</si>
  <si>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</si>
  <si>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</si>
  <si>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</si>
  <si>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</si>
  <si>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</si>
  <si>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</si>
  <si>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</si>
  <si>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</si>
  <si>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</si>
  <si>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</si>
  <si>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</si>
  <si>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</si>
  <si>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</si>
  <si>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</si>
  <si>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</si>
  <si>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</si>
  <si>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</si>
  <si>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</si>
  <si>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</si>
  <si>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</si>
  <si>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</si>
  <si>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</si>
  <si>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</si>
  <si>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</si>
  <si>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</si>
  <si>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</si>
  <si>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</si>
  <si>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</si>
  <si>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</si>
  <si>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</si>
  <si>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</si>
  <si>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</si>
  <si>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</si>
  <si>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</si>
  <si>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</si>
  <si>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</si>
  <si>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</si>
  <si>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</si>
  <si>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</si>
  <si>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</si>
  <si>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</si>
  <si>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</si>
  <si>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</si>
  <si>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</si>
  <si>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</si>
  <si>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</si>
  <si>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</si>
  <si>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</si>
  <si>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</si>
  <si>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</si>
  <si>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</si>
  <si>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</si>
  <si>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</si>
  <si>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</si>
  <si>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</si>
  <si>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</si>
  <si>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</si>
  <si>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</si>
  <si>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</si>
  <si>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</si>
  <si>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</si>
  <si>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</si>
  <si>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</si>
  <si>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</si>
  <si>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</si>
  <si>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</si>
  <si>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</si>
  <si>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</si>
  <si>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</si>
  <si>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</si>
  <si>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</si>
  <si>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</si>
  <si>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</si>
  <si>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</si>
  <si>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</si>
  <si>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</si>
  <si>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</si>
  <si>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</si>
  <si>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</si>
  <si>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</si>
  <si>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</si>
  <si>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</si>
  <si>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</si>
  <si>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</si>
  <si>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</si>
  <si>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</si>
  <si>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</si>
  <si>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</si>
  <si>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</si>
  <si>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</si>
  <si>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</si>
  <si>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</si>
  <si>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</si>
  <si>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</si>
  <si>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</si>
  <si>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</si>
  <si>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</si>
  <si>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</si>
  <si>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</si>
  <si>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</si>
  <si>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</si>
  <si>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</si>
  <si>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</si>
  <si>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</si>
  <si>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</si>
  <si>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</si>
  <si>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</si>
  <si>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</si>
  <si>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</si>
  <si>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</si>
  <si>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</si>
  <si>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</si>
  <si>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</si>
  <si>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</si>
  <si>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</si>
  <si>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</si>
  <si>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</si>
  <si>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</si>
  <si>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</si>
  <si>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</si>
  <si>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</si>
  <si>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</si>
  <si>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</si>
  <si>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</si>
  <si>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</si>
  <si>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</si>
  <si>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</si>
  <si>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</si>
  <si>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</si>
  <si>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</si>
  <si>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</si>
  <si>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</si>
  <si>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</si>
  <si>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</si>
  <si>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</si>
  <si>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</si>
  <si>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</si>
  <si>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</si>
  <si>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</si>
  <si>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</si>
  <si>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</si>
  <si>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</si>
  <si>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</si>
  <si>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</si>
  <si>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</si>
  <si>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</si>
  <si>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</si>
  <si>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</si>
  <si>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</si>
  <si>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</si>
  <si>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</si>
  <si>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</si>
  <si>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</si>
  <si>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</si>
  <si>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</si>
  <si>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</si>
  <si>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</si>
  <si>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</si>
  <si>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</si>
  <si>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</si>
  <si>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</si>
  <si>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</si>
  <si>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</si>
  <si>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</si>
  <si>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</si>
  <si>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</si>
  <si>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</si>
  <si>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</si>
  <si>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</si>
  <si>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</si>
  <si>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</si>
  <si>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</si>
  <si>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</si>
  <si>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</si>
  <si>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</si>
  <si>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</si>
  <si>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</si>
  <si>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</si>
  <si>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</si>
  <si>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</si>
  <si>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</si>
  <si>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</si>
  <si>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</si>
  <si>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</si>
  <si>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</si>
  <si>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</si>
  <si>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</si>
  <si>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</si>
  <si>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</si>
  <si>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</si>
  <si>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</si>
  <si>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</si>
  <si>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</si>
  <si>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</si>
  <si>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</si>
  <si>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</si>
  <si>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</si>
  <si>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</si>
  <si>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</si>
  <si>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</si>
  <si>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</si>
  <si>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</si>
  <si>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</si>
  <si>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</si>
  <si>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</si>
  <si>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</si>
  <si>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</si>
  <si>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</si>
  <si>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</si>
  <si>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</si>
  <si>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</si>
  <si>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</si>
  <si>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</si>
  <si>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</si>
  <si>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</si>
  <si>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</si>
  <si>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</si>
  <si>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</si>
  <si>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</si>
  <si>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</si>
  <si>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</si>
  <si>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</si>
  <si>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</si>
  <si>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</si>
  <si>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</si>
  <si>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</si>
  <si>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</si>
  <si>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</si>
  <si>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</si>
  <si>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</si>
  <si>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</si>
  <si>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</si>
  <si>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</si>
  <si>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</si>
  <si>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</si>
  <si>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</si>
  <si>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</si>
  <si>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</si>
  <si>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</si>
  <si>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</si>
  <si>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</si>
  <si>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</si>
  <si>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</si>
  <si>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</si>
  <si>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</si>
  <si>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</si>
  <si>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</si>
  <si>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</si>
  <si>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</si>
  <si>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</si>
  <si>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</si>
  <si>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</si>
  <si>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</si>
  <si>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</si>
  <si>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</si>
  <si>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</si>
  <si>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</si>
  <si>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</si>
  <si>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</si>
  <si>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</si>
  <si>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</si>
  <si>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</si>
  <si>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</si>
  <si>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</si>
  <si>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</si>
  <si>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</si>
  <si>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</si>
  <si>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</si>
  <si>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</si>
  <si>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</si>
  <si>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</si>
  <si>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</si>
  <si>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</si>
  <si>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</si>
  <si>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</si>
  <si>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</si>
  <si>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</si>
  <si>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</si>
  <si>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</si>
  <si>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</si>
  <si>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</si>
  <si>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</si>
  <si>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</si>
  <si>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</si>
  <si>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</si>
  <si>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</si>
  <si>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</si>
  <si>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</si>
  <si>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</si>
  <si>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</si>
  <si>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</si>
  <si>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</si>
  <si>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</si>
  <si>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</si>
  <si>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</si>
  <si>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</si>
  <si>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</si>
  <si>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</si>
  <si>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</si>
  <si>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</si>
  <si>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</si>
  <si>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</si>
  <si>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</si>
  <si>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</si>
  <si>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</si>
  <si>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</si>
  <si>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</si>
  <si>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</si>
  <si>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</si>
  <si>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</si>
  <si>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</si>
  <si>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</si>
  <si>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</si>
  <si>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</si>
  <si>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</si>
  <si>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</si>
  <si>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</si>
  <si>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</si>
  <si>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</si>
  <si>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</si>
  <si>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</si>
  <si>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</si>
  <si>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</si>
  <si>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</si>
  <si>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</si>
  <si>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</si>
  <si>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</si>
  <si>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</si>
  <si>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</si>
  <si>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</si>
  <si>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</si>
  <si>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</si>
  <si>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</si>
  <si>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</si>
  <si>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</si>
  <si>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</si>
  <si>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</si>
  <si>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</si>
  <si>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</si>
  <si>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</si>
  <si>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</si>
  <si>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</si>
  <si>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</si>
  <si>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</si>
  <si>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</si>
  <si>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</si>
  <si>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</si>
  <si>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</si>
  <si>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</si>
  <si>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</si>
  <si>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</si>
  <si>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</si>
  <si>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</si>
  <si>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</si>
  <si>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</si>
  <si>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</si>
  <si>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</si>
  <si>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</si>
  <si>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</si>
  <si>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</si>
  <si>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</si>
  <si>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</si>
  <si>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</si>
  <si>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</si>
  <si>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</si>
  <si>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</si>
  <si>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</si>
  <si>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</si>
  <si>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</si>
  <si>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</si>
  <si>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</si>
  <si>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</si>
  <si>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</si>
  <si>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</si>
  <si>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</si>
  <si>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</si>
  <si>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</si>
  <si>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</si>
  <si>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</si>
  <si>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</si>
  <si>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</si>
  <si>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</si>
  <si>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</si>
  <si>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</si>
  <si>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</si>
  <si>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</si>
  <si>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</si>
  <si>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</si>
  <si>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</si>
  <si>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</si>
  <si>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</si>
  <si>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</si>
  <si>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</si>
  <si>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</si>
  <si>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</si>
  <si>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</si>
  <si>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</si>
  <si>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</si>
  <si>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</si>
  <si>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</si>
  <si>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</si>
  <si>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</si>
  <si>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</si>
  <si>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</si>
  <si>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</si>
  <si>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</si>
  <si>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</si>
  <si>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</si>
  <si>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</si>
  <si>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</si>
  <si>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</si>
  <si>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</si>
  <si>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</si>
  <si>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</si>
  <si>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</si>
  <si>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</si>
  <si>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</si>
  <si>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</si>
  <si>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</si>
  <si>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</si>
  <si>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</si>
  <si>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</si>
  <si>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</si>
  <si>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</si>
  <si>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</si>
  <si>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</si>
  <si>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</si>
  <si>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</si>
  <si>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</si>
  <si>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</si>
  <si>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</si>
  <si>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</si>
  <si>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</si>
  <si>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</si>
  <si>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</si>
  <si>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</si>
  <si>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</si>
  <si>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</si>
  <si>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</si>
  <si>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</si>
  <si>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</si>
  <si>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</si>
  <si>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</si>
  <si>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</si>
  <si>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</si>
  <si>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</si>
  <si>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</si>
  <si>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</si>
  <si>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</si>
  <si>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</si>
  <si>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</si>
  <si>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</si>
  <si>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</si>
  <si>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</si>
  <si>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</si>
  <si>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</si>
  <si>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</si>
  <si>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</si>
  <si>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</si>
  <si>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</si>
  <si>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</si>
  <si>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</si>
  <si>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</si>
  <si>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</si>
  <si>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</si>
  <si>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</si>
  <si>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</si>
  <si>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</si>
  <si>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</si>
  <si>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</si>
  <si>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</si>
  <si>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</si>
  <si>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</si>
  <si>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</si>
  <si>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</si>
  <si>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</si>
  <si>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</si>
  <si>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</si>
  <si>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</si>
  <si>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</si>
  <si>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</si>
  <si>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</si>
  <si>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</si>
  <si>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</si>
  <si>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</si>
  <si>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</si>
  <si>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</si>
  <si>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</si>
  <si>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</si>
  <si>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</si>
  <si>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</si>
  <si>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</si>
  <si>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</si>
  <si>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</si>
  <si>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</si>
  <si>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</si>
  <si>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</si>
  <si>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</si>
  <si>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</si>
  <si>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</si>
  <si>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</si>
  <si>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</si>
  <si>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</si>
  <si>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</si>
  <si>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</si>
  <si>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</si>
  <si>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</si>
  <si>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</si>
  <si>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</si>
  <si>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</si>
  <si>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</si>
  <si>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</si>
  <si>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</si>
  <si>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</si>
  <si>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</si>
  <si>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</si>
  <si>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</si>
  <si>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</si>
  <si>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</si>
  <si>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</si>
  <si>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</si>
  <si>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</si>
  <si>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</si>
  <si>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</si>
  <si>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</si>
  <si>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</si>
  <si>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</si>
  <si>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</si>
  <si>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</si>
  <si>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</si>
  <si>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</si>
  <si>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</si>
  <si>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</si>
  <si>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</si>
  <si>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</si>
  <si>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</si>
  <si>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</si>
  <si>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</si>
  <si>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</si>
  <si>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</si>
  <si>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</si>
  <si>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</si>
  <si>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</si>
  <si>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</si>
  <si>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</si>
  <si>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</si>
  <si>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</si>
  <si>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</si>
  <si>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</si>
  <si>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</si>
  <si>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</si>
  <si>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</si>
  <si>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</si>
  <si>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</si>
  <si>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</si>
  <si>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</si>
  <si>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</si>
  <si>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</si>
  <si>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</si>
  <si>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</si>
  <si>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</si>
  <si>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</si>
  <si>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</si>
  <si>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</si>
  <si>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</si>
  <si>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</si>
  <si>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</si>
  <si>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</si>
  <si>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</si>
  <si>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</si>
  <si>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</si>
  <si>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</si>
  <si>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</si>
  <si>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</si>
  <si>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</si>
  <si>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</si>
  <si>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</si>
  <si>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</si>
  <si>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</si>
  <si>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</si>
  <si>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</si>
  <si>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</si>
  <si>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</si>
  <si>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</si>
  <si>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</si>
  <si>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</si>
  <si>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</si>
  <si>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</si>
  <si>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</si>
  <si>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</si>
  <si>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</si>
  <si>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</si>
  <si>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</si>
  <si>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</si>
  <si>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</si>
  <si>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</si>
  <si>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</si>
  <si>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</si>
  <si>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</si>
  <si>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</si>
  <si>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</si>
  <si>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</si>
  <si>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</si>
  <si>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</si>
  <si>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</si>
  <si>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</si>
  <si>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</si>
  <si>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</si>
  <si>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</si>
  <si>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</si>
  <si>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</si>
  <si>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</si>
  <si>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</si>
  <si>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</si>
  <si>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</si>
  <si>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</si>
  <si>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</si>
  <si>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</si>
  <si>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</si>
  <si>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</si>
  <si>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</si>
  <si>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</si>
  <si>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</si>
  <si>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</si>
  <si>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</si>
  <si>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</si>
  <si>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</si>
  <si>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</si>
  <si>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</si>
  <si>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</si>
  <si>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</si>
  <si>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</si>
  <si>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</si>
  <si>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</si>
  <si>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</si>
  <si>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</si>
  <si>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</si>
  <si>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</si>
  <si>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</si>
  <si>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</si>
  <si>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</si>
  <si>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</si>
  <si>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</si>
  <si>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</si>
  <si>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</si>
  <si>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</si>
  <si>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</si>
  <si>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</si>
  <si>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</si>
  <si>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</si>
  <si>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</si>
  <si>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</si>
  <si>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</si>
  <si>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</si>
  <si>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</si>
  <si>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</si>
  <si>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</si>
  <si>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</si>
  <si>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</si>
  <si>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</si>
  <si>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</si>
  <si>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</si>
  <si>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</si>
  <si>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</si>
  <si>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</si>
  <si>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</si>
  <si>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</si>
  <si>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</si>
  <si>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</si>
  <si>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</si>
  <si>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</si>
  <si>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</si>
  <si>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</si>
  <si>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</si>
  <si>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</si>
  <si>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</si>
  <si>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</si>
  <si>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</si>
  <si>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</si>
  <si>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</si>
  <si>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</si>
  <si>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</si>
  <si>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</si>
  <si>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</si>
  <si>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</si>
  <si>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</si>
  <si>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</si>
  <si>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</si>
  <si>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</si>
  <si>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</si>
  <si>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</si>
  <si>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</si>
  <si>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</si>
  <si>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</si>
  <si>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</si>
  <si>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</si>
  <si>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</si>
  <si>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</si>
  <si>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</si>
  <si>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</si>
  <si>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</si>
  <si>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</si>
  <si>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</si>
  <si>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</si>
  <si>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</si>
  <si>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</si>
  <si>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</si>
  <si>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</si>
  <si>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</si>
  <si>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</si>
  <si>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</si>
  <si>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</si>
  <si>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</si>
  <si>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</si>
  <si>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</si>
  <si>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</si>
  <si>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</si>
  <si>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</si>
  <si>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</si>
  <si>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</si>
  <si>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</si>
  <si>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</si>
  <si>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</si>
  <si>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</si>
  <si>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</si>
  <si>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</si>
  <si>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</si>
  <si>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</si>
  <si>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</si>
  <si>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</si>
  <si>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</si>
  <si>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</si>
  <si>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</si>
  <si>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</si>
  <si>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</si>
  <si>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</si>
  <si>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</si>
  <si>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</si>
  <si>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</si>
  <si>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</si>
  <si>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</si>
  <si>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</si>
  <si>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</si>
  <si>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</si>
  <si>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</si>
  <si>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</si>
  <si>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</si>
  <si>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</si>
  <si>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</si>
  <si>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</si>
  <si>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</si>
  <si>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</si>
  <si>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</si>
  <si>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</si>
  <si>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</si>
  <si>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</si>
  <si>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</si>
  <si>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</si>
  <si>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</si>
  <si>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</si>
  <si>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</si>
  <si>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</si>
  <si>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</si>
  <si>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</si>
  <si>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</si>
  <si>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</si>
  <si>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</si>
  <si>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</si>
  <si>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</si>
  <si>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</si>
  <si>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</si>
  <si>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</si>
  <si>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</si>
  <si>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</si>
  <si>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</si>
  <si>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</si>
  <si>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</si>
  <si>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</si>
  <si>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</si>
  <si>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</si>
  <si>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</si>
  <si>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</si>
  <si>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</si>
  <si>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</si>
  <si>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</si>
  <si>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</si>
  <si>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</si>
  <si>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</si>
  <si>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</si>
  <si>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</si>
  <si>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</si>
  <si>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</si>
  <si>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</si>
  <si>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</si>
  <si>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</si>
  <si>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</si>
  <si>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</si>
  <si>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</si>
  <si>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</si>
  <si>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</si>
  <si>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</si>
  <si>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</si>
  <si>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</si>
  <si>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</si>
  <si>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</si>
  <si>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</si>
  <si>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</si>
  <si>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</si>
  <si>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</si>
  <si>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</si>
  <si>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</si>
  <si>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</si>
  <si>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</si>
  <si>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</si>
  <si>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</si>
  <si>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</si>
  <si>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</si>
  <si>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</si>
  <si>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</si>
  <si>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</si>
  <si>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</si>
  <si>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</si>
  <si>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</si>
  <si>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</si>
  <si>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</si>
  <si>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</si>
  <si>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</si>
  <si>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</si>
  <si>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</si>
  <si>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</si>
  <si>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</si>
  <si>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</si>
  <si>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</si>
  <si>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</si>
  <si>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</si>
  <si>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</si>
  <si>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</si>
  <si>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</si>
  <si>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</si>
  <si>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</si>
  <si>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</si>
  <si>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</si>
  <si>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</si>
  <si>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</si>
  <si>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</si>
  <si>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</si>
  <si>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</si>
  <si>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</si>
  <si>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</si>
  <si>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</si>
  <si>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</si>
  <si>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</si>
  <si>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</si>
  <si>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</si>
  <si>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</si>
  <si>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</si>
  <si>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</si>
  <si>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</si>
  <si>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</si>
  <si>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</si>
  <si>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</si>
  <si>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</si>
  <si>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</si>
  <si>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</si>
  <si>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</si>
  <si>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</si>
  <si>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</si>
  <si>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</si>
  <si>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</si>
  <si>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</si>
  <si>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</si>
  <si>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</si>
  <si>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</si>
  <si>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</si>
  <si>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</si>
  <si>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</si>
  <si>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</si>
  <si>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</si>
  <si>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</si>
  <si>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</si>
  <si>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</si>
  <si>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</si>
  <si>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</si>
  <si>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</si>
  <si>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</si>
  <si>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</si>
  <si>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</si>
  <si>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</si>
  <si>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</si>
  <si>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</si>
  <si>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</si>
  <si>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</si>
  <si>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</si>
  <si>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</si>
  <si>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</si>
  <si>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</si>
  <si>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</si>
  <si>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</si>
  <si>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</si>
  <si>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</si>
  <si>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</si>
  <si>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</si>
  <si>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</si>
  <si>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</si>
  <si>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</si>
  <si>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</si>
  <si>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</si>
  <si>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</si>
  <si>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</si>
  <si>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</si>
  <si>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</si>
  <si>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</si>
  <si>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</si>
  <si>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</si>
  <si>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</si>
  <si>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</si>
  <si>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</si>
  <si>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</si>
  <si>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</si>
  <si>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</si>
  <si>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</si>
  <si>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</si>
  <si>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</si>
  <si>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</si>
  <si>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</si>
  <si>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</si>
  <si>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</si>
  <si>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</si>
  <si>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</si>
  <si>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</si>
  <si>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</si>
  <si>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</si>
  <si>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</si>
  <si>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</si>
  <si>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</si>
  <si>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</si>
  <si>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</si>
  <si>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</si>
  <si>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</si>
  <si>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</si>
  <si>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</si>
  <si>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</si>
  <si>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</si>
  <si>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</si>
  <si>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</si>
  <si>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</si>
  <si>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</si>
  <si>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</si>
  <si>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</si>
  <si>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</si>
  <si>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</si>
  <si>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</si>
  <si>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</si>
  <si>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</si>
  <si>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</si>
  <si>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</si>
  <si>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</si>
  <si>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</si>
  <si>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</si>
  <si>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</si>
  <si>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</si>
  <si>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</si>
  <si>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</si>
  <si>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</si>
  <si>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</si>
  <si>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</si>
  <si>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</si>
  <si>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</si>
  <si>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</si>
  <si>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</si>
  <si>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</si>
  <si>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</si>
  <si>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</si>
  <si>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</si>
  <si>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</si>
  <si>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</si>
  <si>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</si>
  <si>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</si>
  <si>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</si>
  <si>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</si>
  <si>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</si>
  <si>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</si>
  <si>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</si>
  <si>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</si>
  <si>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</si>
  <si>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</si>
  <si>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</si>
  <si>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</si>
  <si>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</si>
  <si>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</si>
  <si>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</si>
  <si>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</si>
  <si>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</si>
  <si>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</si>
  <si>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</si>
  <si>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</si>
  <si>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</si>
  <si>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</si>
  <si>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</si>
  <si>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</si>
  <si>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</si>
  <si>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</si>
  <si>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</si>
  <si>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</si>
  <si>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</si>
  <si>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</si>
  <si>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</si>
  <si>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</si>
  <si>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</si>
  <si>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</si>
  <si>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</si>
  <si>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</si>
  <si>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</si>
  <si>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</si>
  <si>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</si>
  <si>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</si>
  <si>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</si>
  <si>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</si>
  <si>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</si>
  <si>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</si>
  <si>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</si>
  <si>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</si>
  <si>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</si>
  <si>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</si>
  <si>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</si>
  <si>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</si>
  <si>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</si>
  <si>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</si>
  <si>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</si>
  <si>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</si>
  <si>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</si>
  <si>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</si>
  <si>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</si>
  <si>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</si>
  <si>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</si>
  <si>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</si>
  <si>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</si>
  <si>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</si>
  <si>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</si>
  <si>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</si>
  <si>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</si>
  <si>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</si>
  <si>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</si>
  <si>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</si>
  <si>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</si>
  <si>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</si>
  <si>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</si>
  <si>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</si>
  <si>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</si>
  <si>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</si>
  <si>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</si>
  <si>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</si>
  <si>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</si>
  <si>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</si>
  <si>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</si>
  <si>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</si>
  <si>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</si>
  <si>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</si>
  <si>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</si>
  <si>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</si>
  <si>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</si>
  <si>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</si>
  <si>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</si>
  <si>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</si>
  <si>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</si>
  <si>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</si>
  <si>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</si>
  <si>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</si>
  <si>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</si>
  <si>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</si>
  <si>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</si>
  <si>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</si>
  <si>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</si>
  <si>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</si>
  <si>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</si>
  <si>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</si>
  <si>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</si>
  <si>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</si>
  <si>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</si>
  <si>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</si>
  <si>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</si>
  <si>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</si>
  <si>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</si>
  <si>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</si>
  <si>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</si>
  <si>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</si>
  <si>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</si>
  <si>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</si>
  <si>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</si>
  <si>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</si>
  <si>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</si>
  <si>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</si>
  <si>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</si>
  <si>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</si>
  <si>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</si>
  <si>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</si>
  <si>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</si>
  <si>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</si>
  <si>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</si>
  <si>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</si>
  <si>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</si>
  <si>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</si>
  <si>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</si>
  <si>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</si>
  <si>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</si>
  <si>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</si>
  <si>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</si>
  <si>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</si>
  <si>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</si>
  <si>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</si>
  <si>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</si>
  <si>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</si>
  <si>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</si>
  <si>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</si>
  <si>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</si>
  <si>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</si>
  <si>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</si>
  <si>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</si>
  <si>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</si>
  <si>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</si>
  <si>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</si>
  <si>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</si>
  <si>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</si>
  <si>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</si>
  <si>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</si>
  <si>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</si>
  <si>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</si>
  <si>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</si>
  <si>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</si>
  <si>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</si>
  <si>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</si>
  <si>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</si>
  <si>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</si>
  <si>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</si>
  <si>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</si>
  <si>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</si>
  <si>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</si>
  <si>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</si>
  <si>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</si>
  <si>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</si>
  <si>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</si>
  <si>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</si>
  <si>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</si>
  <si>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</si>
  <si>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</si>
  <si>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</si>
  <si>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</si>
  <si>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</si>
  <si>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</si>
  <si>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</si>
  <si>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</si>
  <si>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</si>
  <si>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</si>
  <si>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</si>
  <si>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</si>
  <si>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</si>
  <si>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</si>
  <si>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</si>
  <si>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</si>
  <si>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</si>
  <si>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</si>
  <si>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</si>
  <si>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</si>
  <si>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</si>
  <si>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</si>
  <si>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</si>
  <si>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</si>
  <si>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</si>
  <si>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</si>
  <si>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</si>
  <si>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</si>
  <si>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</si>
  <si>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</si>
  <si>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</si>
  <si>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</si>
  <si>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</si>
  <si>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</si>
  <si>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</si>
  <si>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</si>
  <si>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</si>
  <si>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</si>
  <si>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</si>
  <si>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</si>
  <si>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</si>
  <si>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</si>
  <si>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</si>
  <si>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</si>
  <si>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</si>
  <si>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</si>
  <si>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</si>
  <si>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</si>
  <si>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</si>
  <si>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</si>
  <si>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</si>
  <si>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</si>
  <si>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</si>
  <si>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</si>
  <si>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</si>
  <si>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</si>
  <si>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</si>
  <si>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</si>
  <si>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</si>
  <si>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</si>
  <si>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</si>
  <si>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</si>
  <si>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</si>
  <si>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</si>
  <si>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</si>
  <si>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</si>
  <si>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</si>
  <si>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</si>
  <si>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</si>
  <si>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</si>
  <si>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</si>
  <si>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</si>
  <si>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</si>
  <si>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</si>
  <si>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</si>
  <si>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</si>
  <si>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</si>
  <si>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</si>
  <si>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</si>
  <si>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</si>
  <si>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</si>
  <si>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</si>
  <si>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</si>
  <si>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</si>
  <si>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</si>
  <si>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</si>
  <si>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</si>
  <si>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</si>
  <si>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</si>
  <si>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</si>
  <si>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</si>
  <si>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</si>
  <si>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</si>
  <si>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</si>
  <si>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</si>
  <si>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</si>
  <si>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</si>
  <si>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</si>
  <si>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</si>
  <si>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</si>
  <si>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</si>
  <si>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</si>
  <si>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</si>
  <si>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</si>
  <si>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</si>
  <si>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</si>
  <si>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</si>
  <si>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</si>
  <si>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</si>
  <si>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</si>
  <si>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</si>
  <si>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</si>
  <si>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</si>
  <si>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</si>
  <si>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</si>
  <si>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</si>
  <si>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</si>
  <si>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</si>
  <si>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</si>
  <si>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</si>
  <si>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</si>
  <si>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</si>
  <si>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</si>
  <si>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</si>
  <si>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</si>
  <si>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</si>
  <si>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</si>
  <si>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</si>
  <si>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</si>
  <si>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</si>
  <si>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</si>
  <si>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</si>
  <si>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</si>
  <si>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</si>
  <si>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</si>
  <si>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</si>
  <si>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</si>
  <si>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</si>
  <si>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</si>
  <si>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</si>
  <si>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</si>
  <si>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</si>
  <si>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</si>
  <si>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</si>
  <si>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</si>
  <si>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</si>
  <si>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</si>
  <si>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</si>
  <si>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</si>
  <si>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</si>
  <si>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</si>
  <si>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</si>
  <si>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</si>
  <si>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</si>
  <si>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</si>
  <si>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</si>
  <si>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</si>
  <si>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</si>
  <si>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</si>
  <si>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</si>
  <si>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</si>
  <si>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</si>
  <si>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</si>
  <si>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</si>
  <si>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</si>
  <si>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</si>
  <si>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</si>
  <si>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</si>
  <si>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</si>
  <si>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</si>
  <si>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</si>
  <si>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</si>
  <si>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</si>
  <si>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</si>
  <si>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</si>
  <si>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</si>
  <si>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</si>
  <si>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</si>
  <si>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</si>
  <si>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</si>
  <si>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</si>
  <si>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</si>
  <si>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</si>
  <si>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</si>
  <si>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</si>
  <si>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</si>
  <si>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</si>
  <si>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</si>
  <si>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</si>
  <si>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</si>
  <si>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</si>
  <si>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</si>
  <si>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</si>
  <si>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</si>
  <si>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</si>
  <si>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</si>
  <si>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</si>
  <si>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</si>
  <si>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</si>
  <si>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</si>
  <si>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</si>
  <si>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</si>
  <si>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</si>
  <si>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</si>
  <si>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</si>
  <si>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</si>
  <si>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</si>
  <si>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</si>
  <si>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</si>
  <si>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</si>
  <si>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</si>
  <si>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</si>
  <si>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</si>
  <si>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</si>
  <si>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</si>
  <si>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</si>
  <si>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</si>
  <si>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</si>
  <si>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</si>
  <si>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</si>
  <si>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</si>
  <si>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</si>
  <si>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</si>
  <si>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</si>
  <si>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</si>
  <si>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</si>
  <si>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</si>
  <si>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</si>
  <si>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</si>
  <si>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</si>
  <si>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</si>
  <si>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</si>
  <si>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</si>
  <si>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</si>
  <si>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</si>
  <si>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</si>
  <si>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</si>
  <si>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</si>
  <si>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</si>
  <si>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</si>
  <si>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</si>
  <si>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</si>
  <si>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</si>
  <si>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</si>
  <si>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</si>
  <si>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</si>
  <si>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</si>
  <si>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</si>
  <si>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</si>
  <si>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</si>
  <si>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</si>
  <si>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</si>
  <si>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</si>
  <si>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</si>
  <si>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</si>
  <si>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</si>
  <si>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</si>
  <si>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</si>
  <si>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</si>
  <si>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</si>
  <si>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</si>
  <si>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</si>
  <si>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</si>
  <si>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</si>
  <si>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</si>
  <si>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</si>
  <si>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</si>
  <si>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</si>
  <si>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</si>
  <si>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</si>
  <si>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</si>
  <si>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</si>
  <si>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</si>
  <si>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</si>
  <si>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</si>
  <si>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</si>
  <si>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</si>
  <si>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</si>
  <si>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</si>
  <si>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</si>
  <si>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</si>
  <si>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</si>
  <si>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</si>
  <si>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</si>
  <si>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</si>
  <si>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</si>
  <si>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</si>
  <si>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</si>
  <si>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</si>
  <si>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</si>
  <si>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</si>
  <si>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</si>
  <si>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</si>
  <si>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</si>
  <si>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</si>
  <si>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</si>
  <si>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</si>
  <si>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</si>
  <si>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</si>
  <si>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</si>
  <si>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</si>
  <si>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</si>
  <si>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</si>
  <si>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</si>
  <si>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</si>
  <si>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</si>
  <si>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</si>
  <si>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</si>
  <si>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</si>
  <si>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</si>
  <si>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</si>
  <si>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</si>
  <si>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</si>
  <si>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</si>
  <si>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</si>
  <si>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</si>
  <si>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</si>
  <si>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</si>
  <si>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</si>
  <si>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</si>
  <si>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</si>
  <si>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</si>
  <si>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</si>
  <si>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</si>
  <si>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</si>
  <si>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</si>
  <si>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</si>
  <si>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</si>
  <si>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</si>
  <si>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</si>
  <si>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</si>
  <si>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</si>
  <si>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</si>
  <si>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</si>
  <si>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</si>
  <si>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</si>
  <si>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</si>
  <si>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</si>
  <si>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</si>
  <si>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</si>
  <si>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</si>
  <si>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</si>
  <si>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</si>
  <si>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</si>
  <si>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</si>
  <si>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</si>
  <si>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</si>
  <si>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</si>
  <si>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</si>
  <si>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</si>
  <si>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</si>
  <si>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</si>
  <si>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</si>
  <si>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</si>
  <si>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</si>
  <si>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</si>
  <si>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</si>
  <si>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</si>
  <si>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</si>
  <si>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</si>
  <si>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</si>
  <si>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</si>
  <si>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</si>
  <si>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</si>
  <si>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</si>
  <si>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</si>
  <si>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</si>
  <si>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</si>
  <si>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</si>
  <si>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</si>
  <si>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</si>
  <si>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</si>
  <si>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</si>
  <si>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</si>
  <si>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</si>
  <si>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</si>
  <si>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</si>
  <si>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</si>
  <si>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</si>
  <si>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</si>
  <si>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</si>
  <si>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</si>
  <si>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</si>
  <si>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</si>
  <si>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</si>
  <si>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</si>
  <si>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</si>
  <si>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</si>
  <si>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</si>
  <si>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</si>
  <si>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</si>
  <si>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</si>
  <si>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</si>
  <si>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</si>
  <si>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</si>
  <si>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</si>
  <si>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</si>
  <si>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</si>
  <si>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</si>
  <si>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</si>
  <si>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</si>
  <si>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</si>
  <si>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</si>
  <si>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</si>
  <si>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</si>
  <si>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</si>
  <si>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</si>
  <si>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</si>
  <si>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</si>
  <si>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</si>
  <si>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</si>
  <si>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</si>
  <si>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</si>
  <si>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</si>
  <si>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</si>
  <si>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</si>
  <si>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</si>
  <si>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</si>
  <si>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</si>
  <si>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</si>
  <si>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</si>
  <si>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</si>
  <si>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</si>
  <si>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</si>
  <si>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</si>
  <si>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</si>
  <si>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</si>
  <si>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</si>
  <si>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</si>
  <si>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</si>
  <si>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</si>
  <si>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</si>
  <si>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</si>
  <si>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</si>
  <si>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</si>
  <si>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</si>
  <si>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</si>
  <si>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</si>
  <si>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</si>
  <si>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</si>
  <si>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</si>
  <si>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</si>
  <si>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</si>
  <si>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</si>
  <si>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</si>
  <si>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</si>
  <si>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</si>
  <si>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</si>
  <si>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</si>
  <si>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</si>
  <si>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</si>
  <si>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</si>
  <si>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</si>
  <si>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</si>
  <si>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</si>
  <si>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</si>
  <si>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</si>
  <si>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</si>
  <si>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</si>
  <si>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</si>
  <si>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</si>
  <si>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</si>
  <si>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</si>
  <si>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</si>
  <si>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</si>
  <si>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</si>
  <si>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</si>
  <si>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</si>
  <si>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</si>
  <si>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</si>
  <si>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</si>
  <si>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</si>
  <si>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</si>
  <si>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</si>
  <si>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</si>
  <si>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</si>
  <si>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</si>
  <si>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</si>
  <si>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</si>
  <si>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</si>
  <si>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</si>
  <si>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</si>
  <si>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</si>
  <si>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</si>
  <si>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</si>
  <si>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</si>
  <si>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</si>
  <si>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</si>
  <si>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</si>
  <si>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</si>
  <si>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</si>
  <si>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</si>
  <si>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</si>
  <si>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</si>
  <si>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</si>
  <si>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</si>
  <si>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</si>
  <si>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</si>
  <si>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</si>
  <si>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</si>
  <si>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</si>
  <si>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</si>
  <si>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</si>
  <si>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</si>
  <si>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</si>
  <si>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</si>
  <si>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</si>
  <si>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</si>
  <si>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</si>
  <si>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</si>
  <si>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</si>
  <si>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</si>
  <si>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</si>
  <si>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</si>
  <si>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</si>
  <si>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</si>
  <si>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</si>
  <si>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</si>
  <si>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</si>
  <si>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</si>
  <si>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</si>
  <si>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</si>
  <si>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</si>
  <si>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</si>
  <si>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</si>
  <si>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</si>
  <si>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</si>
  <si>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</si>
  <si>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</si>
  <si>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</si>
  <si>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</si>
  <si>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</si>
  <si>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</si>
  <si>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</si>
  <si>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</si>
  <si>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</si>
  <si>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</si>
  <si>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</si>
  <si>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</si>
  <si>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</si>
  <si>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</si>
  <si>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</si>
  <si>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</si>
  <si>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</si>
  <si>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</si>
  <si>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</si>
  <si>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</si>
  <si>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</si>
  <si>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</si>
  <si>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</si>
  <si>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</si>
  <si>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</si>
  <si>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</si>
  <si>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</si>
  <si>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</si>
  <si>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</si>
  <si>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</si>
  <si>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</si>
  <si>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</si>
  <si>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</si>
  <si>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</si>
  <si>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</si>
  <si>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</si>
  <si>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</si>
  <si>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</si>
  <si>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</si>
  <si>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</si>
  <si>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</si>
  <si>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</si>
  <si>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</si>
  <si>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</si>
  <si>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</si>
  <si>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</si>
  <si>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</si>
  <si>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</si>
  <si>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</si>
  <si>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</si>
  <si>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</si>
  <si>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</si>
  <si>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</si>
  <si>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</si>
  <si>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</si>
  <si>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</si>
  <si>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</si>
  <si>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</si>
  <si>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</si>
  <si>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</si>
  <si>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</si>
  <si>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</si>
  <si>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</si>
  <si>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</si>
  <si>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</si>
  <si>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</si>
  <si>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</si>
  <si>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</si>
  <si>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</si>
  <si>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</si>
  <si>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</si>
  <si>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</si>
  <si>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</si>
  <si>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</si>
  <si>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</si>
  <si>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</si>
  <si>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</si>
  <si>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</si>
  <si>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</si>
  <si>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</si>
  <si>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</si>
  <si>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</si>
  <si>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</si>
  <si>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</si>
  <si>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</si>
  <si>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</si>
  <si>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</si>
  <si>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</si>
  <si>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</si>
  <si>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</si>
  <si>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</si>
  <si>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</si>
  <si>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</si>
  <si>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</si>
  <si>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</si>
  <si>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</si>
  <si>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</si>
  <si>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</si>
  <si>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</si>
  <si>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</si>
  <si>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</si>
  <si>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</si>
  <si>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</si>
  <si>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</si>
  <si>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</si>
  <si>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</si>
  <si>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</si>
  <si>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</si>
  <si>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</si>
  <si>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</si>
  <si>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</si>
  <si>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</si>
  <si>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</si>
  <si>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</si>
  <si>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</si>
  <si>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</si>
  <si>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</si>
  <si>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</si>
  <si>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</si>
  <si>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</si>
  <si>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</si>
  <si>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</si>
  <si>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</si>
  <si>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</si>
  <si>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</si>
  <si>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</si>
  <si>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</si>
  <si>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</si>
  <si>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</si>
  <si>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</si>
  <si>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</si>
  <si>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</si>
  <si>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</si>
  <si>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</si>
  <si>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</si>
  <si>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</si>
  <si>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</si>
  <si>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</si>
  <si>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</si>
  <si>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</si>
  <si>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</si>
  <si>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</si>
  <si>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</si>
  <si>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</si>
  <si>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</si>
  <si>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</si>
  <si>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</si>
  <si>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</si>
  <si>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</si>
  <si>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</si>
  <si>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</si>
  <si>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</si>
  <si>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</si>
  <si>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</si>
  <si>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</si>
  <si>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</si>
  <si>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</si>
  <si>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</si>
  <si>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</si>
  <si>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</si>
  <si>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</si>
  <si>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</si>
  <si>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</si>
  <si>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</si>
  <si>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</si>
  <si>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</si>
  <si>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</si>
  <si>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</si>
  <si>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</si>
  <si>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</si>
  <si>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</si>
  <si>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</si>
  <si>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</si>
  <si>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</si>
  <si>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</si>
  <si>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</si>
  <si>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</si>
  <si>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</si>
  <si>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</si>
  <si>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</si>
  <si>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</si>
  <si>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</si>
  <si>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</si>
  <si>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</si>
  <si>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</si>
  <si>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</si>
  <si>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</si>
  <si>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</si>
  <si>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</si>
  <si>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</si>
  <si>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</si>
  <si>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</si>
  <si>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</si>
  <si>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</si>
  <si>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</si>
  <si>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</si>
  <si>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</si>
  <si>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</si>
  <si>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</si>
  <si>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</si>
  <si>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</si>
  <si>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</si>
  <si>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</si>
  <si>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</si>
  <si>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</si>
  <si>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</si>
  <si>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</si>
  <si>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</si>
  <si>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</si>
  <si>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</si>
  <si>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</si>
  <si>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</si>
  <si>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</si>
  <si>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</si>
  <si>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</si>
  <si>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</si>
  <si>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</si>
  <si>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</si>
  <si>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</si>
  <si>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</si>
  <si>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</si>
  <si>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</si>
  <si>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</si>
  <si>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</si>
  <si>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</si>
  <si>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</si>
  <si>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</si>
  <si>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</si>
  <si>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</si>
  <si>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</si>
  <si>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</si>
  <si>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</si>
  <si>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</si>
  <si>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</si>
  <si>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</si>
  <si>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</si>
  <si>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</si>
  <si>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</si>
  <si>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</si>
  <si>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</si>
  <si>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</si>
  <si>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</si>
  <si>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</si>
  <si>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</si>
  <si>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</si>
  <si>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</si>
  <si>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</si>
  <si>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</si>
  <si>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</si>
  <si>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</si>
  <si>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</si>
  <si>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</si>
  <si>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</si>
  <si>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</si>
  <si>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</si>
  <si>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</si>
  <si>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</si>
  <si>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</si>
  <si>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</si>
  <si>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</si>
  <si>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</si>
  <si>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</si>
  <si>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</si>
  <si>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</si>
  <si>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</si>
  <si>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</si>
  <si>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</si>
  <si>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</si>
  <si>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</si>
  <si>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</si>
  <si>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</si>
  <si>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</si>
  <si>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</si>
  <si>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</si>
  <si>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</si>
  <si>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</si>
  <si>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</si>
  <si>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</si>
  <si>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</si>
  <si>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</si>
  <si>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</si>
  <si>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</si>
  <si>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</si>
  <si>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</si>
  <si>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</si>
  <si>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</si>
  <si>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</si>
  <si>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</si>
  <si>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</si>
  <si>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</si>
  <si>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</si>
  <si>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</si>
  <si>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</si>
  <si>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</si>
  <si>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</si>
  <si>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</si>
  <si>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</si>
  <si>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</si>
  <si>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</si>
  <si>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</si>
  <si>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</si>
  <si>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</si>
  <si>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</si>
  <si>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</si>
  <si>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</si>
  <si>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</si>
  <si>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</si>
  <si>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</si>
  <si>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</si>
  <si>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</si>
  <si>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</si>
  <si>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</si>
  <si>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</si>
  <si>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</si>
  <si>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</si>
  <si>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</si>
  <si>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</si>
  <si>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</si>
  <si>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</si>
  <si>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</si>
  <si>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</si>
  <si>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</si>
  <si>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</si>
  <si>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</si>
  <si>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</si>
  <si>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</si>
  <si>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</si>
  <si>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</si>
  <si>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</si>
  <si>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</si>
  <si>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</si>
  <si>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</si>
  <si>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</si>
  <si>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</si>
  <si>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</si>
  <si>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</si>
  <si>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</si>
  <si>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</si>
  <si>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</si>
  <si>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</si>
  <si>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</si>
  <si>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</si>
  <si>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</si>
  <si>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</si>
  <si>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</si>
  <si>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</si>
  <si>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</si>
  <si>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</si>
  <si>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</si>
  <si>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</si>
  <si>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</si>
  <si>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</si>
  <si>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</si>
  <si>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</si>
  <si>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</si>
  <si>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</si>
  <si>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</si>
  <si>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</si>
  <si>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</si>
  <si>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</si>
  <si>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</si>
  <si>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</si>
  <si>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</si>
  <si>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</si>
  <si>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</si>
  <si>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</si>
  <si>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</si>
  <si>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</si>
  <si>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</si>
  <si>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</si>
  <si>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</si>
  <si>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</si>
  <si>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</si>
  <si>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</si>
  <si>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</si>
  <si>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</si>
  <si>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</si>
  <si>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</si>
  <si>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</si>
  <si>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</si>
  <si>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</si>
  <si>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</si>
  <si>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</si>
  <si>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</si>
  <si>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</si>
  <si>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</si>
  <si>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</si>
  <si>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</si>
  <si>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</si>
  <si>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</si>
  <si>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</si>
  <si>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</si>
  <si>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</si>
  <si>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</si>
  <si>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</si>
  <si>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</si>
  <si>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</si>
  <si>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</si>
  <si>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</si>
  <si>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</si>
  <si>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</si>
  <si>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</si>
  <si>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</si>
  <si>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</si>
  <si>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</si>
  <si>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</si>
  <si>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</si>
  <si>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</si>
  <si>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</si>
  <si>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</si>
  <si>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</si>
  <si>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</si>
  <si>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</si>
  <si>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</si>
  <si>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</si>
  <si>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</si>
  <si>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</si>
  <si>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</si>
  <si>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</si>
  <si>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</si>
  <si>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</si>
  <si>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</si>
  <si>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</si>
  <si>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</si>
  <si>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</si>
  <si>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</si>
  <si>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</si>
  <si>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</si>
  <si>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</si>
  <si>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</si>
  <si>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</si>
  <si>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</si>
  <si>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</si>
  <si>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</si>
  <si>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</si>
  <si>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</si>
  <si>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</si>
  <si>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</si>
  <si>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</si>
  <si>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</si>
  <si>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</si>
  <si>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</si>
  <si>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</si>
  <si>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</si>
  <si>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</si>
  <si>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</si>
  <si>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</si>
  <si>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</si>
  <si>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</si>
  <si>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</si>
  <si>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</si>
  <si>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</si>
  <si>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</si>
  <si>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</si>
  <si>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</si>
  <si>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</si>
  <si>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</si>
  <si>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</si>
  <si>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</si>
  <si>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</si>
  <si>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</si>
  <si>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</si>
  <si>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</si>
  <si>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</si>
  <si>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</si>
  <si>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</si>
  <si>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</si>
  <si>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</si>
  <si>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</si>
  <si>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</si>
  <si>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</si>
  <si>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</si>
  <si>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</si>
  <si>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</si>
  <si>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</si>
  <si>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</si>
  <si>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</si>
  <si>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</si>
  <si>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</si>
  <si>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</si>
  <si>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</si>
  <si>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</si>
  <si>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</si>
  <si>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</si>
  <si>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</si>
  <si>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</si>
  <si>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</si>
  <si>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</si>
  <si>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</si>
  <si>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</si>
  <si>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</si>
  <si>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</si>
  <si>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</si>
  <si>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</si>
  <si>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</si>
  <si>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</si>
  <si>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</si>
  <si>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</si>
  <si>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</si>
  <si>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</si>
  <si>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</si>
  <si>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</si>
  <si>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</si>
  <si>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</si>
  <si>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</si>
  <si>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</si>
  <si>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</si>
  <si>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</si>
  <si>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</si>
  <si>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</si>
  <si>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</si>
  <si>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</si>
  <si>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</si>
  <si>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</si>
  <si>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</si>
  <si>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</si>
  <si>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</si>
  <si>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</si>
  <si>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</si>
  <si>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</si>
  <si>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</si>
  <si>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</si>
  <si>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</si>
  <si>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</si>
  <si>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</si>
  <si>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</si>
  <si>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</si>
  <si>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</si>
  <si>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</si>
  <si>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</si>
  <si>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</si>
  <si>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</si>
  <si>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</si>
  <si>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</si>
  <si>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</si>
  <si>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</si>
  <si>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</si>
  <si>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</si>
  <si>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</si>
  <si>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</si>
  <si>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</si>
  <si>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</si>
  <si>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</si>
  <si>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</si>
  <si>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</si>
  <si>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</si>
  <si>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</si>
  <si>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</si>
  <si>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</si>
  <si>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</si>
  <si>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</si>
  <si>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</si>
  <si>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</si>
  <si>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</si>
  <si>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</si>
  <si>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</si>
  <si>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</si>
  <si>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</si>
  <si>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</si>
  <si>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</si>
  <si>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</si>
  <si>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</si>
  <si>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</si>
  <si>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</si>
  <si>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</si>
  <si>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</si>
  <si>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</si>
  <si>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</si>
  <si>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</si>
  <si>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</si>
  <si>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</si>
  <si>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</si>
  <si>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</si>
  <si>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</si>
  <si>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</si>
  <si>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</si>
  <si>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</si>
  <si>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</si>
  <si>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</si>
  <si>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</si>
  <si>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</si>
  <si>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</si>
  <si>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</si>
  <si>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</si>
  <si>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</si>
  <si>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</si>
  <si>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</si>
  <si>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</si>
  <si>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</si>
  <si>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</si>
  <si>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</si>
  <si>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</si>
  <si>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</si>
  <si>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</si>
  <si>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</si>
  <si>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</si>
  <si>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</si>
  <si>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</si>
  <si>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</si>
  <si>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</si>
  <si>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</si>
  <si>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</si>
  <si>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</si>
  <si>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</si>
  <si>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</si>
  <si>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</si>
  <si>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</si>
  <si>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</si>
  <si>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</si>
  <si>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</si>
  <si>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</si>
  <si>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</si>
  <si>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</si>
  <si>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</si>
  <si>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</si>
  <si>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</si>
  <si>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</si>
  <si>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</si>
  <si>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</si>
  <si>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</si>
  <si>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</si>
  <si>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</si>
  <si>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</si>
  <si>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</si>
  <si>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</si>
  <si>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</si>
  <si>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</si>
  <si>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</si>
  <si>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</si>
  <si>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</si>
  <si>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</si>
  <si>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</si>
  <si>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</si>
  <si>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</si>
  <si>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</si>
  <si>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</si>
  <si>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</si>
  <si>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</si>
  <si>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</si>
  <si>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</si>
  <si>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</si>
  <si>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</si>
  <si>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</si>
  <si>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</si>
  <si>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</si>
  <si>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</si>
  <si>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</si>
  <si>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</si>
  <si>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</si>
  <si>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</si>
  <si>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</si>
  <si>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</si>
  <si>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</si>
  <si>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</si>
  <si>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</si>
  <si>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</si>
  <si>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</si>
  <si>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</si>
  <si>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</si>
  <si>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</si>
  <si>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</si>
  <si>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</si>
  <si>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</si>
  <si>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</si>
  <si>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</si>
  <si>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</si>
  <si>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</si>
  <si>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</si>
  <si>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</si>
  <si>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</si>
  <si>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</si>
  <si>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</si>
  <si>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</si>
  <si>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</si>
  <si>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</si>
  <si>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</si>
  <si>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</si>
  <si>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</si>
  <si>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</si>
  <si>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</si>
  <si>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</si>
  <si>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</si>
  <si>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</si>
  <si>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</si>
  <si>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</si>
  <si>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</si>
  <si>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</si>
  <si>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</si>
  <si>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</si>
  <si>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</si>
  <si>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</si>
  <si>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</si>
  <si>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</si>
  <si>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</si>
  <si>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</si>
  <si>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</si>
  <si>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</si>
  <si>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</si>
  <si>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</si>
  <si>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</si>
  <si>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</si>
  <si>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</si>
  <si>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</si>
  <si>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</si>
  <si>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</si>
  <si>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</si>
  <si>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</si>
  <si>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</si>
  <si>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</si>
  <si>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</si>
  <si>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</si>
  <si>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</si>
  <si>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</si>
  <si>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</si>
  <si>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</si>
  <si>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</si>
  <si>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</si>
  <si>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</si>
  <si>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</si>
  <si>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</si>
  <si>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</si>
  <si>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</si>
  <si>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</si>
  <si>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</si>
  <si>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</si>
  <si>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</si>
  <si>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</si>
  <si>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</si>
  <si>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</si>
  <si>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</si>
  <si>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</si>
  <si>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</si>
  <si>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</si>
  <si>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</si>
  <si>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</si>
  <si>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</si>
  <si>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</si>
  <si>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</si>
  <si>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</si>
  <si>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</si>
  <si>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</si>
  <si>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</si>
  <si>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</si>
  <si>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</si>
  <si>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</si>
  <si>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</si>
  <si>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</si>
  <si>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</si>
  <si>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</si>
  <si>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</si>
  <si>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</si>
  <si>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</si>
  <si>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</si>
  <si>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</si>
  <si>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</si>
  <si>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</si>
  <si>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</si>
  <si>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</si>
  <si>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</si>
  <si>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</si>
  <si>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</si>
  <si>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</si>
  <si>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</si>
  <si>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</si>
  <si>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</si>
  <si>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</si>
  <si>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</si>
  <si>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</si>
  <si>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</si>
  <si>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</si>
  <si>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</si>
  <si>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</si>
  <si>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</si>
  <si>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</si>
  <si>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</si>
  <si>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</si>
  <si>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</si>
  <si>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</si>
  <si>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</si>
  <si>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</si>
  <si>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</si>
  <si>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</si>
  <si>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</si>
  <si>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</si>
  <si>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</si>
  <si>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</si>
  <si>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</si>
  <si>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</si>
  <si>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</si>
  <si>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</si>
  <si>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</si>
  <si>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</si>
  <si>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</si>
  <si>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</si>
  <si>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</si>
  <si>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</si>
  <si>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</si>
  <si>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</si>
  <si>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</si>
  <si>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</si>
  <si>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</si>
  <si>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</si>
  <si>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</si>
  <si>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</si>
  <si>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</si>
  <si>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</si>
  <si>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</si>
  <si>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</si>
  <si>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</si>
  <si>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</si>
  <si>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</si>
  <si>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</si>
  <si>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</si>
  <si>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</si>
  <si>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</si>
  <si>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</si>
  <si>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</si>
  <si>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</si>
  <si>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</si>
  <si>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</si>
  <si>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</si>
  <si>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</si>
  <si>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</si>
  <si>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</si>
  <si>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</si>
  <si>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</si>
  <si>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</si>
  <si>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</si>
  <si>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</si>
  <si>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</si>
  <si>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</si>
  <si>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</si>
  <si>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</si>
  <si>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</si>
  <si>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</si>
  <si>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</si>
  <si>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</si>
  <si>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</si>
  <si>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</si>
  <si>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</si>
  <si>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</si>
  <si>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</si>
  <si>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</si>
  <si>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</si>
  <si>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</si>
  <si>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</si>
  <si>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</si>
  <si>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</si>
  <si>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</si>
  <si>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</si>
  <si>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</si>
  <si>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</si>
  <si>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</si>
  <si>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</si>
  <si>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</si>
  <si>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</si>
  <si>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</si>
  <si>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</si>
  <si>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</si>
  <si>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</si>
  <si>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</si>
  <si>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</si>
  <si>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</si>
  <si>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</si>
  <si>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</si>
  <si>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</si>
  <si>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</si>
  <si>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</si>
  <si>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</si>
  <si>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</si>
  <si>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</si>
  <si>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</si>
  <si>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</si>
  <si>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</si>
  <si>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</si>
  <si>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</si>
  <si>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</si>
  <si>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</si>
  <si>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</si>
  <si>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</si>
  <si>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</si>
  <si>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</si>
  <si>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</si>
  <si>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</si>
  <si>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</si>
  <si>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</si>
  <si>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</si>
  <si>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</si>
  <si>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</si>
  <si>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</si>
  <si>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</si>
  <si>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</si>
  <si>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</si>
  <si>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</si>
  <si>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</si>
  <si>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</si>
  <si>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</si>
  <si>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</si>
  <si>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</si>
  <si>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</si>
  <si>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</si>
  <si>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</si>
  <si>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</si>
  <si>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</si>
  <si>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</si>
  <si>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</si>
  <si>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</si>
  <si>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</si>
  <si>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</si>
  <si>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</si>
  <si>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</si>
  <si>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</si>
  <si>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</si>
  <si>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</si>
  <si>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</si>
  <si>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</si>
  <si>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</si>
  <si>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</si>
  <si>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</si>
  <si>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</si>
  <si>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</si>
  <si>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</si>
  <si>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</si>
  <si>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</si>
  <si>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</si>
  <si>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</si>
  <si>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</si>
  <si>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</si>
  <si>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</si>
  <si>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</si>
  <si>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</si>
  <si>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</si>
  <si>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</si>
  <si>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</si>
  <si>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</si>
  <si>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</si>
  <si>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</si>
  <si>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</si>
  <si>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</si>
  <si>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</si>
  <si>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</si>
  <si>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</si>
  <si>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</si>
  <si>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</si>
  <si>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</si>
  <si>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</si>
  <si>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</si>
  <si>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</si>
  <si>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</si>
  <si>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</si>
  <si>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</si>
  <si>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</si>
  <si>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</si>
  <si>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</si>
  <si>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</si>
  <si>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</si>
  <si>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</si>
  <si>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</si>
  <si>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</si>
  <si>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</si>
  <si>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</si>
  <si>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</si>
  <si>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</si>
  <si>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</si>
  <si>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</si>
  <si>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</si>
  <si>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</si>
  <si>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</si>
  <si>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</si>
  <si>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</si>
  <si>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</si>
  <si>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</si>
  <si>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</si>
  <si>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</si>
  <si>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</si>
  <si>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</si>
  <si>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</si>
  <si>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</si>
  <si>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</si>
  <si>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</si>
  <si>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</si>
  <si>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</si>
  <si>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</si>
  <si>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</si>
  <si>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</si>
  <si>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</si>
  <si>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</si>
  <si>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</si>
  <si>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</si>
  <si>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</si>
  <si>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</si>
  <si>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</si>
  <si>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</si>
  <si>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</si>
  <si>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</si>
  <si>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</si>
  <si>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</si>
  <si>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</si>
  <si>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</si>
  <si>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</si>
  <si>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</si>
  <si>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</si>
  <si>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</si>
  <si>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</si>
  <si>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</si>
  <si>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</si>
  <si>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</si>
  <si>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</si>
  <si>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</si>
  <si>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</si>
  <si>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</si>
  <si>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</si>
  <si>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</si>
  <si>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</si>
  <si>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</si>
  <si>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</si>
  <si>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</si>
  <si>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</si>
  <si>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</si>
  <si>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</si>
  <si>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</si>
  <si>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</si>
  <si>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</si>
  <si>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</si>
  <si>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</si>
  <si>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</si>
  <si>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</si>
  <si>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</si>
  <si>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</si>
  <si>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</si>
  <si>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</si>
  <si>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</si>
  <si>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</si>
  <si>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</si>
  <si>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</si>
  <si>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</si>
  <si>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</si>
  <si>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</si>
  <si>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</si>
  <si>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</si>
  <si>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</si>
  <si>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</si>
  <si>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</si>
  <si>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</si>
  <si>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</si>
  <si>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</si>
  <si>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</si>
  <si>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</si>
  <si>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</si>
  <si>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</si>
  <si>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</si>
  <si>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</si>
  <si>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</si>
  <si>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</si>
  <si>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</si>
  <si>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</si>
  <si>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</si>
  <si>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</si>
  <si>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</si>
  <si>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</si>
  <si>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</si>
  <si>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</si>
  <si>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</si>
  <si>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</si>
  <si>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</si>
  <si>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</si>
  <si>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</si>
  <si>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</si>
  <si>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</si>
  <si>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</si>
  <si>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</si>
  <si>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</si>
  <si>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</si>
  <si>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</si>
  <si>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</si>
  <si>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</si>
  <si>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</si>
  <si>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</si>
  <si>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</si>
  <si>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</si>
  <si>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</si>
  <si>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</si>
  <si>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</si>
  <si>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</si>
  <si>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</si>
  <si>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</si>
  <si>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</si>
  <si>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</si>
  <si>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</si>
  <si>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</si>
  <si>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</si>
  <si>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</si>
  <si>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</si>
  <si>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</si>
  <si>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</si>
  <si>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</si>
  <si>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</si>
  <si>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</si>
  <si>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</si>
  <si>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</si>
  <si>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</si>
  <si>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</si>
  <si>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</si>
  <si>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</si>
  <si>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</si>
  <si>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</si>
  <si>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</si>
  <si>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</si>
  <si>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</si>
  <si>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</si>
  <si>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</si>
  <si>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</si>
  <si>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</si>
  <si>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</si>
  <si>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</si>
  <si>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</si>
  <si>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</si>
  <si>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</si>
  <si>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</si>
  <si>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</si>
  <si>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</si>
  <si>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</si>
  <si>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</si>
  <si>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</si>
  <si>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</si>
  <si>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</si>
  <si>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</si>
  <si>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</si>
  <si>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</si>
  <si>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</si>
  <si>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</si>
  <si>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</si>
  <si>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</si>
  <si>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</si>
  <si>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</si>
  <si>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</si>
  <si>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</si>
  <si>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</si>
  <si>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</si>
  <si>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</si>
  <si>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</si>
  <si>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</si>
  <si>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</si>
  <si>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</si>
  <si>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</si>
  <si>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</si>
  <si>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</si>
  <si>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</si>
  <si>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</si>
  <si>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</si>
  <si>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</si>
  <si>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</si>
  <si>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</si>
  <si>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</si>
  <si>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</si>
  <si>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</si>
  <si>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</si>
  <si>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</si>
  <si>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</si>
  <si>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</si>
  <si>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</si>
  <si>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</si>
  <si>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</si>
  <si>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</si>
  <si>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</si>
  <si>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</si>
  <si>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</si>
  <si>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</si>
  <si>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</si>
  <si>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</si>
  <si>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</si>
  <si>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</si>
  <si>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</si>
  <si>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</si>
  <si>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</si>
  <si>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</si>
  <si>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</si>
  <si>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</si>
  <si>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</si>
  <si>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</si>
  <si>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</si>
  <si>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</si>
  <si>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</si>
  <si>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</si>
  <si>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</si>
  <si>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</si>
  <si>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</si>
  <si>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</si>
  <si>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</si>
  <si>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</si>
  <si>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</si>
  <si>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</si>
  <si>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</si>
  <si>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</si>
  <si>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</si>
  <si>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</si>
  <si>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</si>
  <si>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</si>
  <si>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</si>
  <si>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</si>
  <si>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</si>
  <si>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</si>
  <si>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</si>
  <si>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</si>
  <si>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</si>
  <si>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</si>
  <si>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</si>
  <si>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</si>
  <si>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</si>
  <si>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</si>
  <si>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</si>
  <si>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</si>
  <si>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</si>
  <si>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</si>
  <si>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</si>
  <si>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</si>
  <si>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</si>
  <si>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</si>
  <si>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</si>
  <si>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</si>
  <si>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</si>
  <si>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</si>
  <si>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</si>
  <si>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</si>
  <si>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</si>
  <si>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</si>
  <si>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</si>
  <si>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</si>
  <si>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</si>
  <si>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</si>
  <si>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</si>
  <si>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</si>
  <si>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</si>
  <si>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</si>
  <si>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</si>
  <si>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</si>
  <si>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</si>
  <si>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</si>
  <si>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</si>
  <si>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</si>
  <si>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</si>
  <si>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</si>
  <si>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</si>
  <si>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</si>
  <si>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</si>
  <si>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</si>
  <si>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</si>
  <si>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</si>
  <si>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</si>
  <si>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</si>
  <si>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</si>
  <si>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</si>
  <si>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</si>
  <si>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</si>
  <si>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</si>
  <si>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</si>
  <si>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</si>
  <si>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</si>
  <si>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</si>
  <si>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</si>
  <si>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</si>
  <si>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</si>
  <si>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</si>
  <si>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</si>
  <si>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</si>
  <si>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</si>
  <si>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</si>
  <si>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</si>
  <si>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</si>
  <si>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</si>
  <si>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</si>
  <si>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</si>
  <si>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</si>
  <si>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</si>
  <si>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</si>
  <si>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</si>
  <si>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</si>
  <si>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</si>
  <si>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</si>
  <si>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</si>
  <si>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</si>
  <si>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</si>
  <si>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</si>
  <si>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</si>
  <si>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</si>
  <si>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</si>
  <si>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</si>
  <si>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</si>
  <si>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</si>
  <si>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</si>
  <si>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</si>
  <si>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</si>
  <si>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</si>
  <si>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</si>
  <si>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</si>
  <si>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</si>
  <si>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</si>
  <si>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</si>
  <si>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</si>
  <si>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</si>
  <si>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</si>
  <si>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</si>
  <si>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</si>
  <si>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</si>
  <si>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</si>
  <si>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</si>
  <si>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</si>
  <si>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</si>
  <si>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</si>
  <si>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</si>
  <si>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</si>
  <si>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</si>
  <si>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</si>
  <si>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</si>
  <si>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</si>
  <si>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</si>
  <si>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</si>
  <si>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</si>
  <si>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</si>
  <si>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</si>
  <si>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</si>
  <si>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</si>
  <si>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</si>
  <si>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</si>
  <si>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</si>
  <si>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</si>
  <si>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</si>
  <si>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</si>
  <si>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</si>
  <si>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</si>
  <si>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</si>
  <si>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</si>
  <si>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</si>
  <si>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</si>
  <si>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</si>
  <si>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</si>
  <si>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</si>
  <si>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</si>
  <si>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</si>
  <si>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</si>
  <si>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</si>
  <si>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</si>
  <si>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</si>
  <si>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</si>
  <si>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</si>
  <si>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</si>
  <si>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</si>
  <si>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</si>
  <si>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</si>
  <si>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</si>
  <si>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</si>
  <si>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</si>
  <si>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</si>
  <si>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</si>
  <si>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</si>
  <si>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</si>
  <si>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</si>
  <si>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</si>
  <si>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</si>
  <si>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</si>
  <si>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</si>
  <si>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</si>
  <si>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</si>
  <si>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</si>
  <si>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</si>
  <si>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</si>
  <si>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</si>
  <si>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</si>
  <si>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</si>
  <si>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</si>
  <si>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</si>
  <si>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</si>
  <si>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</si>
  <si>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</si>
  <si>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</si>
  <si>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</si>
  <si>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</si>
  <si>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</si>
  <si>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</si>
  <si>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</si>
  <si>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</si>
  <si>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</si>
  <si>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</si>
  <si>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</si>
  <si>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</si>
  <si>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</si>
  <si>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</si>
  <si>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</si>
  <si>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</si>
  <si>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</si>
  <si>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</si>
  <si>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</si>
  <si>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</si>
  <si>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</si>
  <si>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</si>
  <si>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</si>
  <si>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</si>
  <si>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</si>
  <si>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</si>
  <si>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</si>
  <si>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</si>
  <si>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</si>
  <si>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</si>
  <si>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</si>
  <si>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</si>
  <si>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</si>
  <si>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</si>
  <si>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</si>
  <si>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</si>
  <si>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</si>
  <si>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</si>
  <si>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</si>
  <si>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</si>
  <si>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</si>
  <si>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</si>
  <si>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</si>
  <si>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</si>
  <si>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</si>
  <si>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</si>
  <si>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</si>
  <si>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</si>
  <si>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</si>
  <si>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</si>
  <si>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</si>
  <si>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</si>
  <si>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</si>
  <si>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</si>
  <si>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</si>
  <si>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</si>
  <si>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</si>
  <si>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</si>
  <si>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</si>
  <si>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</si>
  <si>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</si>
  <si>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</si>
  <si>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</si>
  <si>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</si>
  <si>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</si>
  <si>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</si>
  <si>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</si>
  <si>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</si>
  <si>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</si>
  <si>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</si>
  <si>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</si>
  <si>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</si>
  <si>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</si>
  <si>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</si>
  <si>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</si>
  <si>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</si>
  <si>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</si>
  <si>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</si>
  <si>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</si>
  <si>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</si>
  <si>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</si>
  <si>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</si>
  <si>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</si>
  <si>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</si>
  <si>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</si>
  <si>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</si>
  <si>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</si>
  <si>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</si>
  <si>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</si>
  <si>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</si>
  <si>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</si>
  <si>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</si>
  <si>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</si>
  <si>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</si>
  <si>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</si>
  <si>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</si>
  <si>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</si>
  <si>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</si>
  <si>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</si>
  <si>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</si>
  <si>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</si>
  <si>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</si>
  <si>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</si>
  <si>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</si>
  <si>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</si>
  <si>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</si>
  <si>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</si>
  <si>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</si>
  <si>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</si>
  <si>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</si>
  <si>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</si>
  <si>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</si>
  <si>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</si>
  <si>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</si>
  <si>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</si>
  <si>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</si>
  <si>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</si>
  <si>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</si>
  <si>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</si>
  <si>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</si>
  <si>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</si>
  <si>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</si>
  <si>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</si>
  <si>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</si>
  <si>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</si>
  <si>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</si>
  <si>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</si>
  <si>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</si>
  <si>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</si>
  <si>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</si>
  <si>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</si>
  <si>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</si>
  <si>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</si>
  <si>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</si>
  <si>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</si>
  <si>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</si>
  <si>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</si>
  <si>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</si>
  <si>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</si>
  <si>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</si>
  <si>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</si>
  <si>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</si>
  <si>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</si>
  <si>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</si>
  <si>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</si>
  <si>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</si>
  <si>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</si>
  <si>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</si>
  <si>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</si>
  <si>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</si>
  <si>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</si>
  <si>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</si>
  <si>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</si>
  <si>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</si>
  <si>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</si>
  <si>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</si>
  <si>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</si>
  <si>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</si>
  <si>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</si>
  <si>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</si>
  <si>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</si>
  <si>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</si>
  <si>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</si>
  <si>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</si>
  <si>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</si>
  <si>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</si>
  <si>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</si>
  <si>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</si>
  <si>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</si>
  <si>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</si>
  <si>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</si>
  <si>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</si>
  <si>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</si>
  <si>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</si>
  <si>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</si>
  <si>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</si>
  <si>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</si>
  <si>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</si>
  <si>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</si>
  <si>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</si>
  <si>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</si>
  <si>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</si>
  <si>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</si>
  <si>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</si>
  <si>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</si>
  <si>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</si>
  <si>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</si>
  <si>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</si>
  <si>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</si>
  <si>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</si>
  <si>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</si>
  <si>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</si>
  <si>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</si>
  <si>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</si>
  <si>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</si>
  <si>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</si>
  <si>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</si>
  <si>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</si>
  <si>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</si>
  <si>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</si>
  <si>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</si>
  <si>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</si>
  <si>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</si>
  <si>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</si>
  <si>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</si>
  <si>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</si>
  <si>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</si>
  <si>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</si>
  <si>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</si>
  <si>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</si>
  <si>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</si>
  <si>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</si>
  <si>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</si>
  <si>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</si>
  <si>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</si>
  <si>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</si>
  <si>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</si>
  <si>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</si>
  <si>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</si>
  <si>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</si>
  <si>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</si>
  <si>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</si>
  <si>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</si>
  <si>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</si>
  <si>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</si>
  <si>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</si>
  <si>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</si>
  <si>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</si>
  <si>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</si>
  <si>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</si>
  <si>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</si>
  <si>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</si>
  <si>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</si>
  <si>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</si>
  <si>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</si>
  <si>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</si>
  <si>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</si>
  <si>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</si>
  <si>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</si>
  <si>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</si>
  <si>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</si>
  <si>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</si>
  <si>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</si>
  <si>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</si>
  <si>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</si>
  <si>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</si>
  <si>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</si>
  <si>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</si>
  <si>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</si>
  <si>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</si>
  <si>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</si>
  <si>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</si>
  <si>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</si>
  <si>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</si>
  <si>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</si>
  <si>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</si>
  <si>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</si>
  <si>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</si>
  <si>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</si>
  <si>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</si>
  <si>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</si>
  <si>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</si>
  <si>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</si>
  <si>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</si>
  <si>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</si>
  <si>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</si>
  <si>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</si>
  <si>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</si>
  <si>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</si>
  <si>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</si>
  <si>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</si>
  <si>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</si>
  <si>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</si>
  <si>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</si>
  <si>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</si>
  <si>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</si>
  <si>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</si>
  <si>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</si>
  <si>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</si>
  <si>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</si>
  <si>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</si>
  <si>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</si>
  <si>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</si>
  <si>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</si>
  <si>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</si>
  <si>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</si>
  <si>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</si>
  <si>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</si>
  <si>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</si>
  <si>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</si>
  <si>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</si>
  <si>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</si>
  <si>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</si>
  <si>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</si>
  <si>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</si>
  <si>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</si>
  <si>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</si>
  <si>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</si>
  <si>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</si>
  <si>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</si>
  <si>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</si>
  <si>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</si>
  <si>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</si>
  <si>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</si>
  <si>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</si>
  <si>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</si>
  <si>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</si>
  <si>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</si>
  <si>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</si>
  <si>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</si>
  <si>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</si>
  <si>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</si>
  <si>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</si>
  <si>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</si>
  <si>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</si>
  <si>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</si>
  <si>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</si>
  <si>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</si>
  <si>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</si>
  <si>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</si>
  <si>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</si>
  <si>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</si>
  <si>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</si>
  <si>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</si>
  <si>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</si>
  <si>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</si>
  <si>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</si>
  <si>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</si>
  <si>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</si>
  <si>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</si>
  <si>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</si>
  <si>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</si>
  <si>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</si>
  <si>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</si>
  <si>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</si>
  <si>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</si>
  <si>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</si>
  <si>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</si>
  <si>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</si>
  <si>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</si>
  <si>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</si>
  <si>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</si>
  <si>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</si>
  <si>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</si>
  <si>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</si>
  <si>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</si>
  <si>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</si>
  <si>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</si>
  <si>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</si>
  <si>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</si>
  <si>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</si>
  <si>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</si>
  <si>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</si>
  <si>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</si>
  <si>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</si>
  <si>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</si>
  <si>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</si>
  <si>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</si>
  <si>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</si>
  <si>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</si>
  <si>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</si>
  <si>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</si>
  <si>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</si>
  <si>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</si>
  <si>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</si>
  <si>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</si>
  <si>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</si>
  <si>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</si>
  <si>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</si>
  <si>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</si>
  <si>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</si>
  <si>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</si>
  <si>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</si>
  <si>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</si>
  <si>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</si>
  <si>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</si>
  <si>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</si>
  <si>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</si>
  <si>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</si>
  <si>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</si>
  <si>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</si>
  <si>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</si>
  <si>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</si>
  <si>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</si>
  <si>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</si>
  <si>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</si>
  <si>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</si>
  <si>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</si>
  <si>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</si>
  <si>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</si>
  <si>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</si>
  <si>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</si>
  <si>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</si>
  <si>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</si>
  <si>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</si>
  <si>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</si>
  <si>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</si>
  <si>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</si>
  <si>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</si>
  <si>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</si>
  <si>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</si>
  <si>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</si>
  <si>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</si>
  <si>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</si>
  <si>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</si>
  <si>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</si>
  <si>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</si>
  <si>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</si>
  <si>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</si>
  <si>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</si>
  <si>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</si>
  <si>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</si>
  <si>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</si>
  <si>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</si>
  <si>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</si>
  <si>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</si>
  <si>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</si>
  <si>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</si>
  <si>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</si>
  <si>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</si>
  <si>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</si>
  <si>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</si>
  <si>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</si>
  <si>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</si>
  <si>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</si>
  <si>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</si>
  <si>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</si>
  <si>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</si>
  <si>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</si>
  <si>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</si>
  <si>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</si>
  <si>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</si>
  <si>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</si>
  <si>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</si>
  <si>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</si>
  <si>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</si>
  <si>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</si>
  <si>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</si>
  <si>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</si>
  <si>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</si>
  <si>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</si>
  <si>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</si>
  <si>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</si>
  <si>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</si>
  <si>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</si>
  <si>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</si>
  <si>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</si>
  <si>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</si>
  <si>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</si>
  <si>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</si>
  <si>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</si>
  <si>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</si>
  <si>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</si>
  <si>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</si>
  <si>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</si>
  <si>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</si>
  <si>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</si>
  <si>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</si>
  <si>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</si>
  <si>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</si>
  <si>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</si>
  <si>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</si>
  <si>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</si>
  <si>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</si>
  <si>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</si>
  <si>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</si>
  <si>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</si>
  <si>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</si>
  <si>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</si>
  <si>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</si>
  <si>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</si>
  <si>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</si>
  <si>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</si>
  <si>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</si>
  <si>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</si>
  <si>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</si>
  <si>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</si>
  <si>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</si>
  <si>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</si>
  <si>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</si>
  <si>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</si>
  <si>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</si>
  <si>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</si>
  <si>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</si>
  <si>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</si>
  <si>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</si>
  <si>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</si>
  <si>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</si>
  <si>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</si>
  <si>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</si>
  <si>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</si>
  <si>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</si>
  <si>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</si>
  <si>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</si>
  <si>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</si>
  <si>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</si>
  <si>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</si>
  <si>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</si>
  <si>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</si>
  <si>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</si>
  <si>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</si>
  <si>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</si>
  <si>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</si>
  <si>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</si>
  <si>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</si>
  <si>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</si>
  <si>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</si>
  <si>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</si>
  <si>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</si>
  <si>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</si>
  <si>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</si>
  <si>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</si>
  <si>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</si>
  <si>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</si>
  <si>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</si>
  <si>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</si>
  <si>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</si>
  <si>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</si>
  <si>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</si>
  <si>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</si>
  <si>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</si>
  <si>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</si>
  <si>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</si>
  <si>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</si>
  <si>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</si>
  <si>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</si>
  <si>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</si>
  <si>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</si>
  <si>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</si>
  <si>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</si>
  <si>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</si>
  <si>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</si>
  <si>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</si>
  <si>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</si>
  <si>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</si>
  <si>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</si>
  <si>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</si>
  <si>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</si>
  <si>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</si>
  <si>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</si>
  <si>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</si>
  <si>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</si>
  <si>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</si>
  <si>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</si>
  <si>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</si>
  <si>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</si>
  <si>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</si>
  <si>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</si>
  <si>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</si>
  <si>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</si>
  <si>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</si>
  <si>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</si>
  <si>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</si>
  <si>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</si>
  <si>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</si>
  <si>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</si>
  <si>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</si>
  <si>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</si>
  <si>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</si>
  <si>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</si>
  <si>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</si>
  <si>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</si>
  <si>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</si>
  <si>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</si>
  <si>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</si>
  <si>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</si>
  <si>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</si>
  <si>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</si>
  <si>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</si>
  <si>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</si>
  <si>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</si>
  <si>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</si>
  <si>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</si>
  <si>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</si>
  <si>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</si>
  <si>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</si>
  <si>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</si>
  <si>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</si>
  <si>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</si>
  <si>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</si>
  <si>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</si>
  <si>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</si>
  <si>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</si>
  <si>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</si>
  <si>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</si>
  <si>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</si>
  <si>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</si>
  <si>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</si>
  <si>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</si>
  <si>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</si>
  <si>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</si>
  <si>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</si>
  <si>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</si>
  <si>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</si>
  <si>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</si>
  <si>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</si>
  <si>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</si>
  <si>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</si>
  <si>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</si>
  <si>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</si>
  <si>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</si>
  <si>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</si>
  <si>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</si>
  <si>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</si>
  <si>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</si>
  <si>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</si>
  <si>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</si>
  <si>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</si>
  <si>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</si>
  <si>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</si>
  <si>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</si>
  <si>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</si>
  <si>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</si>
  <si>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</si>
  <si>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</si>
  <si>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</si>
  <si>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</si>
  <si>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</si>
  <si>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</si>
  <si>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</si>
  <si>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</si>
  <si>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</si>
  <si>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</si>
  <si>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</si>
  <si>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</si>
  <si>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</si>
  <si>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</si>
  <si>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</si>
  <si>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</si>
  <si>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</si>
  <si>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</si>
  <si>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</si>
  <si>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</si>
  <si>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</si>
  <si>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</si>
  <si>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</si>
  <si>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</si>
  <si>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</si>
  <si>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</si>
  <si>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</si>
  <si>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</si>
  <si>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</si>
  <si>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</si>
  <si>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</si>
  <si>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</si>
  <si>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</si>
  <si>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</si>
  <si>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</si>
  <si>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</si>
  <si>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</si>
  <si>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</si>
  <si>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</si>
  <si>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</si>
  <si>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</si>
  <si>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</si>
  <si>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</si>
  <si>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</si>
  <si>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</si>
  <si>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</si>
  <si>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</si>
  <si>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</si>
  <si>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</si>
  <si>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</si>
  <si>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</si>
  <si>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</si>
  <si>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</si>
  <si>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</si>
  <si>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</si>
  <si>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</si>
  <si>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</si>
  <si>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</si>
  <si>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</si>
  <si>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</si>
  <si>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</si>
  <si>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</si>
  <si>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</si>
  <si>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</si>
  <si>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</si>
  <si>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</si>
  <si>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</si>
  <si>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</si>
  <si>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</si>
  <si>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</si>
  <si>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</si>
  <si>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</si>
  <si>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</si>
  <si>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</si>
  <si>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</si>
  <si>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</si>
  <si>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</si>
  <si>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</si>
  <si>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</si>
  <si>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</si>
  <si>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</si>
  <si>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</si>
  <si>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</si>
  <si>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</si>
  <si>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</si>
  <si>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</si>
  <si>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</si>
  <si>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</si>
  <si>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</si>
  <si>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</si>
  <si>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</si>
  <si>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</si>
  <si>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</si>
  <si>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</si>
  <si>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</si>
  <si>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</si>
  <si>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</si>
  <si>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</si>
  <si>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</si>
  <si>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</si>
  <si>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</si>
  <si>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</si>
  <si>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</si>
  <si>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</si>
  <si>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</si>
  <si>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</si>
  <si>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</si>
  <si>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</si>
  <si>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</si>
  <si>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</si>
  <si>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</si>
  <si>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</si>
  <si>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</si>
  <si>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</si>
  <si>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</si>
  <si>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</si>
  <si>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</si>
  <si>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</si>
  <si>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</si>
  <si>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</si>
  <si>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</si>
  <si>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</si>
  <si>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</si>
  <si>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</si>
  <si>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</si>
  <si>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</si>
  <si>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</si>
  <si>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</si>
  <si>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</si>
  <si>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</si>
  <si>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</si>
  <si>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</si>
  <si>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</si>
  <si>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</si>
  <si>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</si>
  <si>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</si>
  <si>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</si>
  <si>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</si>
  <si>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</si>
  <si>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</si>
  <si>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</si>
  <si>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</si>
  <si>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</si>
  <si>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</si>
  <si>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</si>
  <si>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</si>
  <si>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</si>
  <si>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</si>
  <si>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</si>
  <si>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</si>
  <si>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</si>
  <si>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</si>
  <si>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</si>
  <si>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</si>
  <si>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</si>
  <si>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</si>
  <si>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</si>
  <si>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</si>
  <si>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</si>
  <si>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</si>
  <si>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</si>
  <si>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</si>
  <si>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</si>
  <si>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</si>
  <si>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</si>
  <si>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</si>
  <si>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</si>
  <si>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</si>
  <si>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</si>
  <si>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</si>
  <si>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</si>
  <si>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</si>
  <si>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</si>
  <si>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</si>
  <si>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</si>
  <si>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</si>
  <si>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</si>
  <si>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</si>
  <si>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</si>
  <si>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</si>
  <si>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</si>
  <si>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</si>
  <si>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</si>
  <si>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</si>
  <si>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</si>
  <si>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</si>
  <si>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</si>
  <si>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</si>
  <si>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</si>
  <si>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</si>
  <si>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</si>
  <si>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</si>
  <si>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</si>
  <si>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</si>
  <si>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</si>
  <si>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</si>
  <si>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</si>
  <si>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</si>
  <si>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</si>
  <si>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</si>
  <si>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</si>
  <si>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</si>
  <si>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</si>
  <si>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</si>
  <si>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</si>
  <si>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</si>
  <si>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</si>
  <si>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</si>
  <si>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</si>
  <si>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</si>
  <si>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</si>
  <si>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</si>
  <si>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</si>
  <si>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</si>
  <si>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</si>
  <si>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</si>
  <si>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</si>
  <si>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</si>
  <si>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</si>
  <si>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</si>
  <si>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</si>
  <si>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</si>
  <si>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</si>
  <si>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</si>
  <si>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</si>
  <si>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</si>
  <si>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</si>
  <si>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</si>
  <si>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</si>
  <si>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</si>
  <si>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</si>
  <si>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</si>
  <si>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</si>
  <si>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</si>
  <si>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</si>
  <si>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</si>
  <si>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</si>
  <si>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</si>
  <si>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</si>
  <si>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</si>
  <si>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</si>
  <si>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</si>
  <si>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</si>
  <si>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</si>
  <si>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</si>
  <si>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</si>
  <si>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</si>
  <si>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</si>
  <si>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</si>
  <si>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</si>
  <si>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</si>
  <si>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</si>
  <si>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</si>
  <si>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</si>
  <si>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</si>
  <si>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</si>
  <si>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</si>
  <si>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</si>
  <si>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</si>
  <si>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</si>
  <si>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</si>
  <si>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</si>
  <si>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</si>
  <si>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</si>
  <si>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</si>
  <si>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</si>
  <si>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</si>
  <si>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</si>
  <si>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</si>
  <si>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</si>
  <si>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</si>
  <si>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</si>
  <si>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</si>
  <si>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</si>
  <si>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</si>
  <si>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</si>
  <si>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</si>
  <si>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</si>
  <si>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</si>
  <si>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</si>
  <si>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</si>
  <si>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</si>
  <si>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</si>
  <si>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</si>
  <si>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</si>
  <si>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</si>
  <si>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</si>
  <si>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</si>
  <si>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</si>
  <si>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</si>
  <si>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</si>
  <si>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</si>
  <si>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</si>
  <si>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</si>
  <si>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</si>
  <si>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</si>
  <si>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</si>
  <si>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</si>
  <si>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</si>
  <si>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</si>
  <si>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</si>
  <si>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</si>
  <si>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</si>
  <si>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</si>
  <si>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</si>
  <si>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</si>
  <si>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</si>
  <si>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</si>
  <si>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</si>
  <si>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</si>
  <si>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</si>
  <si>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</si>
  <si>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</si>
  <si>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</si>
  <si>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</si>
  <si>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</si>
  <si>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</si>
  <si>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</si>
  <si>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</si>
  <si>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</si>
  <si>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</si>
  <si>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</si>
  <si>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</si>
  <si>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</si>
  <si>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</si>
  <si>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</si>
  <si>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</si>
  <si>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</si>
  <si>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</si>
  <si>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</si>
  <si>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</si>
  <si>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</si>
  <si>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</si>
  <si>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</si>
  <si>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</si>
  <si>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</si>
  <si>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</si>
  <si>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</si>
  <si>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</si>
  <si>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</si>
  <si>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</si>
  <si>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</si>
  <si>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</si>
  <si>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</si>
  <si>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</si>
  <si>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</si>
  <si>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</si>
  <si>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</si>
  <si>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</si>
  <si>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</si>
  <si>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</si>
  <si>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</si>
  <si>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</si>
  <si>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</si>
  <si>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</si>
  <si>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</si>
  <si>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</si>
  <si>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</si>
  <si>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</si>
  <si>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</si>
  <si>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</si>
  <si>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</si>
  <si>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</si>
  <si>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</si>
  <si>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</si>
  <si>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</si>
  <si>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</si>
  <si>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</si>
  <si>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</si>
  <si>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</si>
  <si>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</si>
  <si>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</si>
  <si>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</si>
  <si>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</si>
  <si>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</si>
  <si>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</si>
  <si>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</si>
  <si>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</si>
  <si>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</si>
  <si>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</si>
  <si>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</si>
  <si>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</si>
  <si>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</si>
  <si>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</si>
  <si>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</si>
  <si>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</si>
  <si>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</si>
  <si>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</si>
  <si>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</si>
  <si>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</si>
  <si>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</si>
  <si>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</si>
  <si>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</si>
  <si>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</si>
  <si>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</si>
  <si>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</si>
  <si>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</si>
  <si>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</si>
  <si>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</si>
  <si>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</si>
  <si>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</si>
  <si>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</si>
  <si>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</si>
  <si>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</si>
  <si>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</si>
  <si>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</si>
  <si>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</si>
  <si>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</si>
  <si>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</si>
  <si>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</si>
  <si>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</si>
  <si>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</si>
  <si>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</si>
  <si>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</si>
  <si>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</si>
  <si>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</si>
  <si>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</si>
  <si>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</si>
  <si>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</si>
  <si>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</si>
  <si>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</si>
  <si>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</si>
  <si>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</si>
  <si>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</si>
  <si>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</si>
  <si>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</si>
  <si>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</si>
  <si>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</si>
  <si>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</si>
  <si>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</si>
  <si>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</si>
  <si>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</si>
  <si>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</si>
  <si>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</si>
  <si>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</si>
  <si>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</si>
  <si>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</si>
  <si>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</si>
  <si>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</si>
  <si>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</si>
  <si>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</si>
  <si>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</si>
  <si>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</si>
  <si>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</si>
  <si>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</si>
  <si>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</si>
  <si>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</si>
  <si>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</si>
  <si>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</si>
  <si>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</si>
  <si>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</si>
  <si>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</si>
  <si>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</si>
  <si>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</si>
  <si>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</si>
  <si>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</si>
  <si>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</si>
  <si>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</si>
  <si>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</si>
  <si>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</si>
  <si>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</si>
  <si>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</si>
  <si>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</si>
  <si>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</si>
  <si>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</si>
  <si>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</si>
  <si>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</si>
  <si>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</si>
  <si>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</si>
  <si>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</si>
  <si>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</si>
  <si>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</si>
  <si>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</si>
  <si>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</si>
  <si>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</si>
  <si>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</si>
  <si>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</si>
  <si>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</si>
  <si>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</si>
  <si>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</si>
  <si>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</si>
  <si>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</si>
  <si>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</si>
  <si>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</si>
  <si>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</si>
  <si>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</si>
  <si>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</si>
  <si>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</si>
  <si>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</si>
  <si>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</si>
  <si>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</si>
  <si>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</si>
  <si>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</si>
  <si>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</si>
  <si>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</si>
  <si>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</si>
  <si>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</si>
  <si>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</si>
  <si>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</si>
  <si>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</si>
  <si>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</si>
  <si>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</si>
  <si>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</si>
  <si>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</si>
  <si>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</si>
  <si>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</si>
  <si>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</si>
  <si>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</si>
  <si>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</si>
  <si>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</si>
  <si>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</si>
  <si>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</si>
  <si>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</si>
  <si>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</si>
  <si>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</si>
  <si>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</si>
  <si>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</si>
  <si>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</si>
  <si>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</si>
  <si>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</si>
  <si>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</si>
  <si>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</si>
  <si>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</si>
  <si>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</si>
  <si>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</si>
  <si>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</si>
  <si>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</si>
  <si>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</si>
  <si>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</si>
  <si>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</si>
  <si>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</si>
  <si>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</si>
  <si>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</si>
  <si>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</si>
  <si>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</si>
  <si>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</si>
  <si>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</si>
  <si>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</si>
  <si>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</si>
  <si>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</si>
  <si>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</si>
  <si>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</si>
  <si>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</si>
  <si>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</si>
  <si>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</si>
  <si>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</si>
  <si>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</si>
  <si>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</si>
  <si>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</si>
  <si>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</si>
  <si>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</si>
  <si>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</si>
  <si>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</si>
  <si>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</si>
  <si>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</si>
  <si>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</si>
  <si>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</si>
  <si>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</si>
  <si>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</si>
  <si>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</si>
  <si>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</si>
  <si>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</si>
  <si>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</si>
  <si>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</si>
  <si>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</si>
  <si>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</si>
  <si>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</si>
  <si>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</si>
  <si>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</si>
  <si>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</si>
  <si>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</si>
  <si>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</si>
  <si>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</si>
  <si>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</si>
  <si>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</si>
  <si>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</si>
  <si>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</si>
  <si>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</si>
  <si>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</si>
  <si>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</si>
  <si>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</si>
  <si>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</si>
  <si>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</si>
  <si>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</si>
  <si>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</si>
  <si>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</si>
  <si>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</si>
  <si>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</si>
  <si>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</si>
  <si>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</si>
  <si>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</si>
  <si>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</si>
  <si>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</si>
  <si>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</si>
  <si>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</si>
  <si>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</si>
  <si>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</si>
  <si>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</si>
  <si>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</si>
  <si>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</si>
  <si>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</si>
  <si>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</si>
  <si>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</si>
  <si>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</si>
  <si>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</si>
  <si>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</si>
  <si>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</si>
  <si>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</si>
  <si>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</si>
  <si>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</si>
  <si>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</si>
  <si>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</si>
  <si>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</si>
  <si>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</si>
  <si>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</si>
  <si>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</si>
  <si>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</si>
  <si>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</si>
  <si>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</si>
  <si>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</si>
  <si>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</si>
  <si>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</si>
  <si>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</si>
  <si>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</si>
  <si>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</si>
  <si>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</si>
  <si>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</si>
  <si>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</si>
  <si>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</si>
  <si>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</si>
  <si>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</si>
  <si>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</si>
  <si>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</si>
  <si>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</si>
  <si>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</si>
  <si>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</si>
  <si>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</si>
  <si>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</si>
  <si>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</si>
  <si>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</si>
  <si>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</si>
  <si>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</si>
  <si>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</si>
  <si>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</si>
  <si>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</si>
  <si>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</si>
  <si>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</si>
  <si>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</si>
  <si>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</si>
  <si>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</si>
  <si>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</si>
  <si>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</si>
  <si>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</si>
  <si>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</si>
  <si>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</si>
  <si>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</si>
  <si>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</si>
  <si>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</si>
  <si>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</si>
  <si>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</si>
  <si>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</si>
  <si>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</si>
  <si>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</si>
  <si>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</si>
  <si>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</si>
  <si>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</si>
  <si>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</si>
  <si>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</si>
  <si>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</si>
  <si>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</si>
  <si>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</si>
  <si>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</si>
  <si>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</si>
  <si>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</si>
  <si>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</si>
  <si>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</si>
  <si>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</si>
  <si>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</si>
  <si>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</si>
  <si>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</si>
  <si>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</si>
  <si>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</si>
  <si>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</si>
  <si>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</si>
  <si>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</si>
  <si>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</si>
  <si>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</si>
  <si>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</si>
  <si>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</si>
  <si>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</si>
  <si>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</si>
  <si>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</si>
  <si>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</si>
  <si>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</si>
  <si>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</si>
  <si>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</si>
  <si>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</si>
  <si>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</si>
  <si>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</si>
  <si>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</si>
  <si>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</si>
  <si>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</si>
  <si>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</si>
  <si>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</si>
  <si>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</si>
  <si>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</si>
  <si>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</si>
  <si>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</si>
  <si>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</si>
  <si>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</si>
  <si>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</si>
  <si>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</si>
  <si>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</si>
  <si>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</si>
  <si>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</si>
  <si>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</si>
  <si>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</si>
  <si>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</si>
  <si>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</si>
  <si>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</si>
  <si>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</si>
  <si>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</si>
  <si>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</si>
  <si>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</si>
  <si>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</si>
  <si>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</si>
  <si>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</si>
  <si>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</si>
  <si>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</si>
  <si>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</si>
  <si>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</si>
  <si>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</si>
  <si>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</si>
  <si>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</si>
  <si>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</si>
  <si>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</si>
  <si>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</si>
  <si>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</si>
  <si>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</si>
  <si>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</si>
  <si>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</si>
  <si>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</si>
  <si>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</si>
  <si>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</si>
  <si>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</si>
  <si>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</si>
  <si>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</si>
  <si>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</si>
  <si>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</si>
  <si>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</si>
  <si>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</si>
  <si>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</si>
  <si>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</si>
  <si>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</si>
  <si>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</si>
  <si>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</si>
  <si>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</si>
  <si>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</si>
  <si>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</si>
  <si>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</si>
  <si>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</si>
  <si>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</si>
  <si>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</si>
  <si>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</si>
  <si>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</si>
  <si>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</si>
  <si>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</si>
  <si>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</si>
  <si>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</si>
  <si>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</si>
  <si>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</si>
  <si>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</si>
  <si>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</si>
  <si>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</si>
  <si>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</si>
  <si>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</si>
  <si>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</si>
  <si>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</si>
  <si>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</si>
  <si>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</si>
  <si>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</si>
  <si>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</si>
  <si>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</si>
  <si>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</si>
  <si>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</si>
  <si>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</si>
  <si>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</si>
  <si>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</si>
  <si>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</si>
  <si>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</si>
  <si>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</si>
  <si>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</si>
  <si>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</si>
  <si>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</si>
  <si>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</si>
  <si>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</si>
  <si>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</si>
  <si>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</si>
  <si>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</si>
  <si>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</si>
  <si>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</si>
  <si>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</si>
  <si>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</si>
  <si>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</si>
  <si>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</si>
  <si>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</si>
  <si>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</si>
  <si>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</si>
  <si>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</si>
  <si>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</si>
  <si>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</si>
  <si>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</si>
  <si>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</si>
  <si>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</si>
  <si>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</si>
  <si>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</si>
  <si>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</si>
  <si>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</si>
  <si>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</si>
  <si>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</si>
  <si>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</si>
  <si>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</si>
  <si>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</si>
  <si>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</si>
  <si>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</si>
  <si>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</si>
  <si>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</si>
  <si>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</si>
  <si>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</si>
  <si>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</si>
  <si>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</si>
  <si>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</si>
  <si>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</si>
  <si>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</si>
  <si>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</si>
  <si>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</si>
  <si>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</si>
  <si>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</si>
  <si>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</si>
  <si>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</si>
  <si>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</si>
  <si>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</si>
  <si>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</si>
  <si>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</si>
  <si>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</si>
  <si>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</si>
  <si>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</si>
  <si>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</si>
  <si>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</si>
  <si>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</si>
  <si>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</si>
  <si>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</si>
  <si>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</si>
  <si>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</si>
  <si>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</si>
  <si>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</si>
  <si>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</si>
  <si>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</si>
  <si>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</si>
  <si>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</si>
  <si>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</si>
  <si>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</si>
  <si>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</si>
  <si>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</si>
  <si>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</si>
  <si>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</si>
  <si>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</si>
  <si>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</si>
  <si>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</si>
  <si>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</si>
  <si>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</si>
  <si>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</si>
  <si>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</si>
  <si>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</si>
  <si>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</si>
  <si>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</si>
  <si>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</si>
  <si>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</si>
  <si>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</si>
  <si>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</si>
  <si>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</si>
  <si>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</si>
  <si>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</si>
  <si>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</si>
  <si>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</si>
  <si>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</si>
  <si>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</si>
  <si>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</si>
  <si>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</si>
  <si>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</si>
  <si>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</si>
  <si>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</si>
  <si>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</si>
  <si>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</si>
  <si>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</si>
  <si>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</si>
  <si>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</si>
  <si>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</si>
  <si>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</si>
  <si>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</si>
  <si>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</si>
  <si>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</si>
  <si>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</si>
  <si>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</si>
  <si>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</si>
  <si>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</si>
  <si>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</si>
  <si>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</si>
  <si>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</si>
  <si>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</si>
  <si>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</si>
  <si>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</si>
  <si>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</si>
  <si>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</si>
  <si>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</si>
  <si>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</si>
  <si>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</si>
  <si>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</si>
  <si>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</si>
  <si>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</si>
  <si>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</si>
  <si>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</si>
  <si>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</si>
  <si>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</si>
  <si>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</si>
  <si>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</si>
  <si>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</si>
  <si>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</si>
  <si>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</si>
  <si>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</si>
  <si>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</si>
  <si>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</si>
  <si>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</si>
  <si>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</si>
  <si>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</si>
  <si>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</si>
  <si>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</si>
  <si>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</si>
  <si>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</si>
  <si>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</si>
  <si>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</si>
  <si>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</si>
  <si>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</si>
  <si>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</si>
  <si>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</si>
  <si>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</si>
  <si>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</si>
  <si>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</si>
  <si>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</si>
  <si>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</si>
  <si>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</si>
  <si>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</si>
  <si>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</si>
  <si>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</si>
  <si>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</si>
  <si>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</si>
  <si>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</si>
  <si>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</si>
  <si>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</si>
  <si>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</si>
  <si>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</si>
  <si>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</si>
  <si>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</si>
  <si>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</si>
  <si>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</si>
  <si>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</si>
  <si>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</si>
  <si>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</si>
  <si>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</si>
  <si>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</si>
  <si>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</si>
  <si>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</si>
  <si>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</si>
  <si>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</si>
  <si>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</si>
  <si>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</si>
  <si>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</si>
  <si>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</si>
  <si>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</si>
  <si>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</si>
  <si>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</si>
  <si>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</si>
  <si>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</si>
  <si>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</si>
  <si>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</si>
  <si>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</si>
  <si>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</si>
  <si>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</si>
  <si>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</si>
  <si>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</si>
  <si>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</si>
  <si>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</si>
  <si>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</si>
  <si>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</si>
  <si>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</si>
  <si>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</si>
  <si>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</si>
  <si>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</si>
  <si>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</si>
  <si>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</si>
  <si>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</si>
  <si>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</si>
  <si>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</si>
  <si>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</si>
  <si>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</si>
  <si>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</si>
  <si>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</si>
  <si>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</si>
  <si>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</si>
  <si>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</si>
  <si>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</si>
  <si>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</si>
  <si>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</si>
  <si>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</si>
  <si>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</si>
  <si>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</si>
  <si>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</si>
  <si>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</si>
  <si>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</si>
  <si>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</si>
  <si>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</si>
  <si>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</si>
  <si>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</si>
  <si>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</si>
  <si>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</si>
  <si>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</si>
  <si>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</si>
  <si>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</si>
  <si>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</si>
  <si>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</si>
  <si>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</si>
  <si>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</si>
  <si>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</si>
  <si>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</si>
  <si>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</si>
  <si>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</si>
  <si>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</si>
  <si>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</si>
  <si>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</si>
  <si>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</si>
  <si>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</si>
  <si>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</si>
  <si>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</si>
  <si>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</si>
  <si>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</si>
  <si>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</si>
  <si>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</si>
  <si>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</si>
  <si>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</si>
  <si>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</si>
  <si>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</si>
  <si>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</si>
  <si>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</si>
  <si>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</si>
  <si>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</si>
  <si>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</si>
  <si>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</si>
  <si>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</si>
  <si>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</si>
  <si>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</si>
  <si>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</si>
  <si>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</si>
  <si>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</si>
  <si>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</si>
  <si>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</si>
  <si>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</si>
  <si>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</si>
  <si>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</si>
  <si>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</si>
  <si>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</si>
  <si>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</si>
  <si>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</si>
  <si>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</si>
  <si>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</si>
  <si>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</si>
  <si>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</si>
  <si>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</si>
  <si>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</si>
  <si>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</si>
  <si>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</si>
  <si>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</si>
  <si>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</si>
  <si>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</si>
  <si>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</si>
  <si>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</si>
  <si>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</si>
  <si>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</si>
  <si>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</si>
  <si>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</si>
  <si>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</si>
  <si>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</si>
  <si>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</si>
  <si>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</si>
  <si>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</si>
  <si>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</si>
  <si>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</si>
  <si>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</si>
  <si>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</si>
  <si>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</si>
  <si>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</si>
  <si>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</si>
  <si>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</si>
  <si>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</si>
  <si>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</si>
  <si>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</si>
  <si>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</si>
  <si>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</si>
  <si>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</si>
  <si>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</si>
  <si>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</si>
  <si>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</si>
  <si>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</si>
  <si>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</si>
  <si>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</si>
  <si>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</si>
  <si>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</si>
  <si>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</si>
  <si>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</si>
  <si>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</si>
  <si>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</si>
  <si>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</si>
  <si>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</si>
  <si>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</si>
  <si>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</si>
  <si>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</si>
  <si>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</si>
  <si>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</si>
  <si>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</si>
  <si>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</si>
  <si>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</si>
  <si>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</si>
  <si>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</si>
  <si>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</si>
  <si>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</si>
  <si>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</si>
  <si>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</si>
  <si>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</si>
  <si>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</si>
  <si>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</si>
  <si>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</si>
  <si>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</si>
  <si>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</si>
  <si>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</si>
  <si>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</si>
  <si>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</si>
  <si>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</si>
  <si>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</si>
  <si>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</si>
  <si>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</si>
  <si>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</si>
  <si>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</si>
  <si>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</si>
  <si>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</si>
  <si>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</si>
  <si>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</si>
  <si>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</si>
  <si>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</si>
  <si>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</si>
  <si>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</si>
  <si>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</si>
  <si>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</si>
  <si>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</si>
  <si>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</si>
  <si>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</si>
  <si>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</si>
  <si>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</si>
  <si>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</si>
  <si>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</si>
  <si>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</si>
  <si>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</si>
  <si>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</si>
  <si>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</si>
  <si>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</si>
  <si>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</si>
  <si>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</si>
  <si>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</si>
  <si>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</si>
  <si>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</si>
  <si>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</si>
  <si>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</si>
  <si>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</si>
  <si>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</si>
  <si>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</si>
  <si>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</si>
  <si>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</si>
  <si>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</si>
  <si>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</si>
  <si>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</si>
  <si>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</si>
  <si>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</si>
  <si>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</si>
  <si>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</si>
  <si>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</si>
  <si>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</si>
  <si>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</si>
  <si>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</si>
  <si>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</si>
  <si>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</si>
  <si>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</si>
  <si>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</si>
  <si>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</si>
  <si>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</si>
  <si>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</si>
  <si>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</si>
  <si>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</si>
  <si>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</si>
  <si>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</si>
  <si>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</si>
  <si>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</si>
  <si>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</si>
  <si>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</si>
  <si>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</si>
  <si>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</si>
  <si>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</si>
  <si>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</si>
  <si>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</si>
  <si>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</si>
  <si>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</si>
  <si>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</si>
  <si>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</si>
  <si>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</si>
  <si>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</si>
  <si>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</si>
  <si>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</si>
  <si>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</si>
  <si>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</si>
  <si>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</si>
  <si>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</si>
  <si>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</si>
  <si>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</si>
  <si>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</si>
  <si>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</si>
  <si>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</si>
  <si>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</si>
  <si>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</si>
  <si>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</si>
  <si>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</si>
  <si>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</si>
  <si>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</si>
  <si>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</si>
  <si>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</si>
  <si>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</si>
  <si>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</si>
  <si>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</si>
  <si>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</si>
  <si>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</si>
  <si>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</si>
  <si>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</si>
  <si>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</si>
  <si>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</si>
  <si>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</si>
  <si>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</si>
  <si>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</si>
  <si>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</si>
  <si>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</si>
  <si>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</si>
  <si>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</si>
  <si>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</si>
  <si>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</si>
  <si>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</si>
  <si>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</si>
  <si>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</si>
  <si>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</si>
  <si>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</si>
  <si>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</si>
  <si>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</si>
  <si>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</si>
  <si>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</si>
  <si>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</si>
  <si>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</si>
  <si>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</si>
  <si>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</si>
  <si>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</si>
  <si>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</si>
  <si>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</si>
  <si>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</si>
  <si>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</si>
  <si>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</si>
  <si>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</si>
  <si>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</si>
  <si>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</si>
  <si>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</si>
  <si>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</si>
  <si>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</si>
  <si>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</si>
  <si>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</si>
  <si>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</si>
  <si>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</si>
  <si>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</si>
  <si>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</si>
  <si>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</si>
  <si>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</si>
  <si>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</si>
  <si>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</si>
  <si>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</si>
  <si>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</si>
  <si>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</si>
  <si>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</si>
  <si>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</si>
  <si>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</si>
  <si>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</si>
  <si>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</si>
  <si>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</si>
  <si>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</si>
  <si>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</si>
  <si>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</si>
  <si>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</si>
  <si>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</si>
  <si>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</si>
  <si>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</si>
  <si>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</si>
  <si>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</si>
  <si>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</si>
  <si>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</si>
  <si>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</si>
  <si>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</si>
  <si>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</si>
  <si>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</si>
  <si>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</si>
  <si>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</si>
  <si>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</si>
  <si>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</si>
  <si>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</si>
  <si>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</si>
  <si>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</si>
  <si>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</si>
  <si>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</si>
  <si>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</si>
  <si>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</si>
  <si>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</si>
  <si>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</si>
  <si>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</si>
  <si>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</si>
  <si>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</si>
  <si>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</si>
  <si>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</si>
  <si>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</si>
  <si>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</si>
  <si>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</si>
  <si>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</si>
  <si>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</si>
  <si>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</si>
  <si>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</si>
  <si>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</si>
  <si>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</si>
  <si>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</si>
  <si>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</si>
  <si>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</si>
  <si>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</si>
  <si>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</si>
  <si>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</si>
  <si>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</si>
  <si>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</si>
  <si>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</si>
  <si>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</si>
  <si>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</si>
  <si>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</si>
  <si>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</si>
  <si>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</si>
  <si>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</si>
  <si>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</si>
  <si>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</si>
  <si>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</si>
  <si>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</si>
  <si>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</si>
  <si>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</si>
  <si>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</si>
  <si>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</si>
  <si>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</si>
  <si>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</si>
  <si>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</si>
  <si>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</si>
  <si>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</si>
  <si>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</si>
  <si>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</si>
  <si>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</si>
  <si>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</si>
  <si>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</si>
  <si>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</si>
  <si>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</si>
  <si>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</si>
  <si>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</si>
  <si>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</si>
  <si>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</si>
  <si>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</si>
  <si>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</si>
  <si>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</si>
  <si>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</si>
  <si>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</si>
  <si>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</si>
  <si>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</si>
  <si>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</si>
  <si>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</si>
  <si>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</si>
  <si>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</si>
  <si>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</si>
  <si>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</si>
  <si>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</si>
  <si>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</si>
  <si>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</si>
  <si>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</si>
  <si>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</si>
  <si>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</si>
  <si>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</si>
  <si>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</si>
  <si>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</si>
  <si>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</si>
  <si>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</si>
  <si>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</si>
  <si>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</si>
  <si>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</si>
  <si>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</si>
  <si>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</si>
  <si>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</si>
  <si>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</si>
  <si>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</si>
  <si>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</si>
  <si>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</si>
  <si>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</si>
  <si>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</si>
  <si>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</si>
  <si>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</si>
  <si>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</si>
  <si>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</si>
  <si>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</si>
  <si>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</si>
  <si>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</si>
  <si>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</si>
  <si>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</si>
  <si>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</si>
  <si>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</si>
  <si>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</si>
  <si>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</si>
  <si>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</si>
  <si>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</si>
  <si>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</si>
  <si>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</si>
  <si>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</si>
  <si>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</si>
  <si>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</si>
  <si>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</si>
  <si>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</si>
  <si>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</si>
  <si>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</si>
  <si>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</si>
  <si>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</si>
  <si>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</si>
  <si>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</si>
  <si>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</si>
  <si>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</si>
  <si>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</si>
  <si>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</si>
  <si>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</si>
  <si>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</si>
  <si>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</si>
  <si>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</si>
  <si>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</si>
  <si>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</si>
  <si>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</si>
  <si>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</si>
  <si>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</si>
  <si>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</si>
  <si>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</si>
  <si>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</si>
  <si>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</si>
  <si>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</si>
  <si>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</si>
  <si>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</si>
  <si>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</si>
  <si>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</si>
  <si>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</si>
  <si>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</si>
  <si>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</si>
  <si>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</si>
  <si>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</si>
  <si>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</si>
  <si>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</si>
  <si>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</si>
  <si>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</si>
  <si>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</si>
  <si>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</si>
  <si>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</si>
  <si>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</si>
  <si>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</si>
  <si>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</si>
  <si>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</si>
  <si>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</si>
  <si>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</si>
  <si>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</si>
  <si>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</si>
  <si>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</si>
  <si>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</si>
  <si>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</si>
  <si>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</si>
  <si>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</si>
  <si>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</si>
  <si>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</si>
  <si>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</si>
  <si>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</si>
  <si>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</si>
  <si>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</si>
  <si>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</si>
  <si>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</si>
  <si>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</si>
  <si>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</si>
  <si>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</si>
  <si>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</si>
  <si>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</si>
  <si>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</si>
  <si>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</si>
  <si>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</si>
  <si>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</si>
  <si>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</si>
  <si>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</si>
  <si>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</si>
  <si>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</si>
  <si>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</si>
  <si>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</si>
  <si>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</si>
  <si>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</si>
  <si>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</si>
  <si>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</si>
  <si>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</si>
  <si>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</si>
  <si>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</si>
  <si>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</si>
  <si>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</si>
  <si>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</si>
  <si>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</si>
  <si>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</si>
  <si>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</si>
  <si>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</si>
  <si>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</si>
  <si>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</si>
  <si>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</si>
  <si>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</si>
  <si>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</si>
  <si>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</si>
  <si>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</si>
  <si>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</si>
  <si>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</si>
  <si>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</si>
  <si>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</si>
  <si>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</si>
  <si>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</si>
  <si>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</si>
  <si>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</si>
  <si>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</si>
  <si>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</si>
  <si>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</si>
  <si>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</si>
  <si>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</si>
  <si>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</si>
  <si>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</si>
  <si>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</si>
  <si>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</si>
  <si>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</si>
  <si>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</si>
  <si>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</si>
  <si>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</si>
  <si>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</si>
  <si>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</si>
  <si>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</si>
  <si>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</si>
  <si>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</si>
  <si>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</si>
  <si>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</si>
  <si>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</si>
  <si>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</si>
  <si>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</si>
  <si>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</si>
  <si>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</si>
  <si>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</si>
  <si>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</si>
  <si>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</si>
  <si>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</si>
  <si>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</si>
  <si>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</si>
  <si>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</si>
  <si>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</si>
  <si>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</si>
  <si>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</si>
  <si>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</si>
  <si>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</si>
  <si>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</si>
  <si>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</si>
  <si>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</si>
  <si>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</si>
  <si>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</si>
  <si>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</si>
  <si>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</si>
  <si>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</si>
  <si>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</si>
  <si>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</si>
  <si>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</si>
  <si>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</si>
  <si>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</si>
  <si>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</si>
  <si>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</si>
  <si>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</si>
  <si>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</si>
  <si>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</si>
  <si>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</si>
  <si>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</si>
  <si>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</si>
  <si>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</si>
  <si>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</si>
  <si>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</si>
  <si>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</si>
  <si>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</si>
  <si>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</si>
  <si>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</si>
  <si>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</si>
  <si>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</si>
  <si>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</si>
  <si>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</si>
  <si>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</si>
  <si>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</si>
  <si>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</si>
  <si>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</si>
  <si>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</si>
  <si>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</si>
  <si>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</si>
  <si>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</si>
  <si>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</si>
  <si>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</si>
  <si>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</si>
  <si>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</si>
  <si>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</si>
  <si>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</si>
  <si>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</si>
  <si>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</si>
  <si>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</si>
  <si>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</si>
  <si>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</si>
  <si>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</si>
  <si>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</si>
  <si>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</si>
  <si>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</si>
  <si>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</si>
  <si>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</si>
  <si>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</si>
  <si>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</si>
  <si>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</si>
  <si>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</si>
  <si>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</si>
  <si>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</si>
  <si>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</si>
  <si>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</si>
  <si>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</si>
  <si>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</si>
  <si>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</si>
  <si>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</si>
  <si>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</si>
  <si>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</si>
  <si>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</si>
  <si>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</si>
  <si>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</si>
  <si>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</si>
  <si>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</si>
  <si>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</si>
  <si>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</si>
  <si>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</si>
  <si>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</si>
  <si>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</si>
  <si>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</si>
  <si>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</si>
  <si>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</si>
  <si>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</si>
  <si>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</si>
  <si>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</si>
  <si>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</si>
  <si>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</si>
  <si>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</si>
  <si>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</si>
  <si>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</si>
  <si>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</si>
  <si>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</si>
  <si>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</si>
  <si>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</si>
  <si>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</si>
  <si>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</si>
  <si>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</si>
  <si>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</si>
  <si>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</si>
  <si>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</si>
  <si>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</si>
  <si>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</si>
  <si>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</si>
  <si>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</si>
  <si>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</si>
  <si>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</si>
  <si>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</si>
  <si>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</si>
  <si>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</si>
  <si>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</si>
  <si>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</si>
  <si>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</si>
  <si>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</si>
  <si>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</si>
  <si>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</si>
  <si>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</si>
  <si>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</si>
  <si>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</si>
  <si>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</si>
  <si>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</si>
  <si>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</si>
  <si>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</si>
  <si>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</si>
  <si>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</si>
  <si>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</si>
  <si>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</si>
  <si>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</si>
  <si>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</si>
  <si>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</si>
  <si>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</si>
  <si>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</si>
  <si>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</si>
  <si>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</si>
  <si>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</si>
  <si>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</si>
  <si>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</si>
  <si>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</si>
  <si>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</si>
  <si>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</si>
  <si>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</si>
  <si>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</si>
  <si>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</si>
  <si>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</si>
  <si>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</si>
  <si>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</si>
  <si>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</si>
  <si>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</si>
  <si>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</si>
  <si>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</si>
  <si>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</si>
  <si>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</si>
  <si>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</si>
  <si>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</si>
  <si>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</si>
  <si>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</si>
  <si>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</si>
  <si>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</si>
  <si>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</si>
  <si>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</si>
  <si>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</si>
  <si>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</si>
  <si>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</si>
  <si>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</si>
  <si>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</si>
  <si>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</si>
  <si>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</si>
  <si>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</si>
  <si>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</si>
  <si>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</si>
  <si>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</si>
  <si>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</si>
  <si>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</si>
  <si>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</si>
  <si>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</si>
  <si>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</si>
  <si>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</si>
  <si>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</si>
  <si>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</si>
  <si>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</si>
  <si>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</si>
  <si>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</si>
  <si>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</si>
  <si>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</si>
  <si>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</si>
  <si>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</si>
  <si>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</si>
  <si>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</si>
  <si>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</si>
  <si>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</si>
  <si>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</si>
  <si>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</si>
  <si>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</si>
  <si>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</si>
  <si>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</si>
  <si>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</si>
  <si>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</si>
  <si>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</si>
  <si>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</si>
  <si>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</si>
  <si>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</si>
  <si>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</si>
  <si>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</si>
  <si>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</si>
  <si>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</si>
  <si>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</si>
  <si>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</si>
  <si>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</si>
  <si>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</si>
  <si>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</si>
  <si>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</si>
  <si>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</si>
  <si>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</si>
  <si>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</si>
  <si>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</si>
  <si>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</si>
  <si>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</si>
  <si>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</si>
  <si>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</si>
  <si>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</si>
  <si>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</si>
  <si>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</si>
  <si>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</si>
  <si>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</si>
  <si>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</si>
  <si>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</si>
  <si>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</si>
  <si>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</si>
  <si>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</si>
  <si>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</si>
  <si>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</si>
  <si>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</si>
  <si>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</si>
  <si>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</si>
  <si>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</si>
  <si>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</si>
  <si>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</si>
  <si>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</si>
  <si>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</si>
  <si>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</si>
  <si>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</si>
  <si>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</si>
  <si>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</si>
  <si>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</si>
  <si>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</si>
  <si>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</si>
  <si>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</si>
  <si>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</si>
  <si>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</si>
  <si>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</si>
  <si>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</si>
  <si>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</si>
  <si>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</si>
  <si>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</si>
  <si>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</si>
  <si>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</si>
  <si>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</si>
  <si>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</si>
  <si>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</si>
  <si>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</si>
  <si>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</si>
  <si>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</si>
  <si>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</si>
  <si>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</si>
  <si>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</si>
  <si>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</si>
  <si>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</si>
  <si>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</si>
  <si>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</si>
  <si>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</si>
  <si>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</si>
  <si>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</si>
  <si>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</si>
  <si>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</si>
  <si>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</si>
  <si>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</si>
  <si>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</si>
  <si>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</si>
  <si>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</si>
  <si>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</si>
  <si>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</si>
  <si>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</si>
  <si>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</si>
  <si>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</si>
  <si>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</si>
  <si>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</si>
  <si>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</si>
  <si>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</si>
  <si>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</si>
  <si>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</si>
  <si>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</si>
  <si>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</si>
  <si>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</si>
  <si>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</si>
  <si>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</si>
  <si>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</si>
  <si>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</si>
  <si>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</si>
  <si>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</si>
  <si>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</si>
  <si>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</si>
  <si>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</si>
  <si>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</si>
  <si>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</si>
  <si>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</si>
  <si>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</si>
  <si>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</si>
  <si>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</si>
  <si>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</si>
  <si>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</si>
  <si>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</si>
  <si>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</si>
  <si>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</si>
  <si>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</si>
  <si>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</si>
  <si>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</si>
  <si>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</si>
  <si>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</si>
  <si>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</si>
  <si>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</si>
  <si>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</si>
  <si>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</si>
  <si>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</si>
  <si>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</si>
  <si>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</si>
  <si>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</si>
  <si>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</si>
  <si>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</si>
  <si>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</si>
  <si>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</si>
  <si>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</si>
  <si>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</si>
  <si>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</si>
  <si>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</si>
  <si>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</si>
  <si>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</si>
  <si>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</si>
  <si>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</si>
  <si>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</si>
  <si>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</si>
  <si>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</si>
  <si>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</si>
  <si>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</si>
  <si>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</si>
  <si>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</si>
  <si>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</si>
  <si>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</si>
  <si>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</si>
  <si>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</si>
  <si>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</si>
  <si>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</si>
  <si>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</si>
  <si>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</si>
  <si>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</si>
  <si>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</si>
  <si>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</si>
  <si>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</si>
  <si>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</si>
  <si>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</si>
  <si>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</si>
  <si>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</si>
  <si>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</si>
  <si>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</si>
  <si>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</si>
  <si>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</si>
  <si>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</si>
  <si>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</si>
  <si>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</si>
  <si>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</si>
  <si>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</si>
  <si>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</si>
  <si>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</si>
  <si>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</si>
  <si>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</si>
  <si>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</si>
  <si>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</si>
  <si>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</si>
  <si>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</si>
  <si>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</si>
  <si>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</si>
  <si>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</si>
  <si>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</si>
  <si>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</si>
  <si>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</si>
  <si>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</si>
  <si>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</si>
  <si>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</si>
  <si>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</si>
  <si>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</si>
  <si>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</si>
  <si>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</si>
  <si>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</si>
  <si>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</si>
  <si>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</si>
  <si>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</si>
  <si>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</si>
  <si>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</si>
  <si>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</si>
  <si>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</si>
  <si>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</si>
  <si>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</si>
  <si>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</si>
  <si>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</si>
  <si>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</si>
  <si>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</si>
  <si>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</si>
  <si>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</si>
  <si>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</si>
  <si>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</si>
  <si>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</si>
  <si>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</si>
  <si>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</si>
  <si>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</si>
  <si>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</si>
  <si>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</si>
  <si>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</si>
  <si>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</si>
  <si>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</si>
  <si>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</si>
  <si>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</si>
  <si>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</si>
  <si>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</si>
  <si>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</si>
  <si>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</si>
  <si>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</si>
  <si>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</si>
  <si>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</si>
  <si>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</si>
  <si>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</si>
  <si>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</si>
  <si>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</si>
  <si>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</si>
  <si>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</si>
  <si>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</si>
  <si>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</si>
  <si>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</si>
  <si>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</si>
  <si>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</si>
  <si>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</si>
  <si>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</si>
  <si>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</si>
  <si>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</si>
  <si>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</si>
  <si>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</si>
  <si>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</si>
  <si>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</si>
  <si>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</si>
  <si>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</si>
  <si>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</si>
  <si>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</si>
  <si>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</si>
  <si>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</si>
  <si>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</si>
  <si>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</si>
  <si>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</si>
  <si>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</si>
  <si>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</si>
  <si>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</si>
  <si>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</si>
  <si>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</si>
  <si>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</si>
  <si>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</si>
  <si>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</si>
  <si>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</si>
  <si>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</si>
  <si>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</si>
  <si>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</si>
  <si>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</si>
  <si>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</si>
  <si>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</si>
  <si>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</si>
  <si>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</si>
  <si>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</si>
  <si>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</si>
  <si>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</si>
  <si>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</si>
  <si>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</si>
  <si>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</si>
  <si>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</si>
  <si>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</si>
  <si>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</si>
  <si>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</si>
  <si>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</si>
  <si>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</si>
  <si>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</si>
  <si>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</si>
  <si>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</si>
  <si>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</si>
  <si>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</si>
  <si>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</si>
  <si>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</si>
  <si>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</si>
  <si>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</si>
  <si>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</si>
  <si>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</si>
  <si>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</si>
  <si>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</si>
  <si>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</si>
  <si>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</si>
  <si>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</si>
  <si>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</si>
  <si>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</si>
  <si>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</si>
  <si>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</si>
  <si>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</si>
  <si>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</si>
  <si>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</si>
  <si>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</si>
  <si>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</si>
  <si>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</si>
  <si>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</si>
  <si>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</si>
  <si>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</si>
  <si>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</si>
  <si>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</si>
  <si>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</si>
  <si>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</si>
  <si>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</si>
  <si>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</si>
  <si>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</si>
  <si>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</si>
  <si>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</si>
  <si>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</si>
  <si>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</si>
  <si>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</si>
  <si>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</si>
  <si>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</si>
  <si>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</si>
  <si>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</si>
  <si>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</si>
  <si>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</si>
  <si>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</si>
  <si>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</si>
  <si>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</si>
  <si>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</si>
  <si>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</si>
  <si>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</si>
  <si>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</si>
  <si>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</si>
  <si>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</si>
  <si>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</si>
  <si>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</si>
  <si>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</si>
  <si>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</si>
  <si>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</si>
  <si>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</si>
  <si>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</si>
  <si>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</si>
  <si>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</si>
  <si>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</si>
  <si>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</si>
  <si>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</si>
  <si>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</si>
  <si>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</si>
  <si>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</si>
  <si>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</si>
  <si>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</si>
  <si>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</si>
  <si>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</si>
  <si>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</si>
  <si>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</si>
  <si>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</si>
  <si>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</si>
  <si>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</si>
  <si>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</si>
  <si>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</si>
  <si>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</si>
  <si>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</si>
  <si>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</si>
  <si>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</si>
  <si>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</si>
  <si>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</si>
  <si>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</si>
  <si>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</si>
  <si>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</si>
  <si>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</si>
  <si>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</si>
  <si>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</si>
  <si>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</si>
  <si>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</si>
  <si>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</si>
  <si>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</si>
  <si>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</si>
  <si>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</si>
  <si>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</si>
  <si>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</si>
  <si>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</si>
  <si>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</si>
  <si>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</si>
  <si>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</si>
  <si>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</si>
  <si>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</si>
  <si>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</si>
  <si>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</si>
  <si>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</si>
  <si>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</si>
  <si>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</si>
  <si>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</si>
  <si>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</si>
  <si>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</si>
  <si>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</si>
  <si>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</si>
  <si>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</si>
  <si>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</si>
  <si>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</si>
  <si>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</si>
  <si>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</si>
  <si>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</si>
  <si>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</si>
  <si>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</si>
  <si>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</si>
  <si>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</si>
  <si>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</si>
  <si>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</si>
  <si>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</si>
  <si>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</si>
  <si>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</si>
  <si>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</si>
  <si>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</si>
  <si>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</si>
  <si>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</si>
  <si>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</si>
  <si>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</si>
  <si>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</si>
  <si>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</si>
  <si>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</si>
  <si>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</si>
  <si>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</si>
  <si>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</si>
  <si>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</si>
  <si>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</si>
  <si>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</si>
  <si>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</si>
  <si>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</si>
  <si>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</si>
  <si>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</si>
  <si>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</si>
  <si>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</si>
  <si>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</si>
  <si>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</si>
  <si>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</si>
  <si>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</si>
  <si>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</si>
  <si>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</si>
  <si>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</si>
  <si>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</si>
  <si>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</si>
  <si>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</si>
  <si>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</si>
  <si>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</si>
  <si>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</si>
  <si>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</si>
  <si>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</si>
  <si>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</si>
  <si>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</si>
  <si>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</si>
  <si>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</si>
  <si>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</si>
  <si>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</si>
  <si>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</si>
  <si>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</si>
  <si>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</si>
  <si>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</si>
  <si>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</si>
  <si>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</si>
  <si>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</si>
  <si>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</si>
  <si>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</si>
  <si>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</si>
  <si>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</si>
  <si>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</si>
  <si>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</si>
  <si>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</si>
  <si>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</si>
  <si>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</si>
  <si>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</si>
  <si>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</si>
  <si>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</si>
  <si>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</si>
  <si>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</si>
  <si>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</si>
  <si>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</si>
  <si>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</si>
  <si>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</si>
  <si>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</si>
  <si>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</si>
  <si>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</si>
  <si>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</si>
  <si>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</si>
  <si>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</si>
  <si>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</si>
  <si>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</si>
  <si>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</si>
  <si>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</si>
  <si>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</si>
  <si>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</si>
  <si>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</si>
  <si>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</si>
  <si>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</si>
  <si>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</si>
  <si>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</si>
  <si>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</si>
  <si>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</si>
  <si>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</si>
  <si>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</si>
  <si>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</si>
  <si>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</si>
  <si>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</si>
  <si>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</si>
  <si>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</si>
  <si>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</si>
  <si>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</si>
  <si>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</si>
  <si>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</si>
  <si>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</si>
  <si>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</si>
  <si>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</si>
  <si>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</si>
  <si>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</si>
  <si>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</si>
  <si>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</si>
  <si>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</si>
  <si>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</si>
  <si>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</si>
  <si>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</si>
  <si>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</si>
  <si>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</si>
  <si>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</si>
  <si>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</si>
  <si>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</si>
  <si>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</si>
  <si>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</si>
  <si>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</si>
  <si>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</si>
  <si>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</si>
  <si>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</si>
  <si>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</si>
  <si>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</si>
  <si>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</si>
  <si>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</si>
  <si>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</si>
  <si>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</si>
  <si>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</si>
  <si>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</si>
  <si>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</si>
  <si>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</si>
  <si>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</si>
  <si>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</si>
  <si>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</si>
  <si>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</si>
  <si>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</si>
  <si>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</si>
  <si>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</si>
  <si>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</si>
  <si>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</si>
  <si>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</si>
  <si>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</si>
  <si>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</si>
  <si>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</si>
  <si>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</si>
  <si>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</si>
  <si>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</si>
  <si>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</si>
  <si>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</si>
  <si>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</si>
  <si>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</si>
  <si>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</si>
  <si>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</si>
  <si>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</si>
  <si>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</si>
  <si>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</si>
  <si>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</si>
  <si>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</si>
  <si>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</si>
  <si>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</si>
  <si>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</si>
  <si>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</si>
  <si>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</si>
  <si>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</si>
  <si>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</si>
  <si>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</si>
  <si>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</si>
  <si>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</si>
  <si>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</si>
  <si>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</si>
  <si>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</si>
  <si>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</si>
  <si>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</si>
  <si>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</si>
  <si>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</si>
  <si>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</si>
  <si>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</si>
  <si>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</si>
  <si>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</si>
  <si>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</si>
  <si>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</si>
  <si>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</si>
  <si>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</si>
  <si>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</si>
  <si>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</si>
  <si>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</si>
  <si>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</si>
  <si>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</si>
  <si>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</si>
  <si>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</si>
  <si>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</si>
  <si>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</si>
  <si>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</si>
  <si>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</si>
  <si>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</si>
  <si>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</si>
  <si>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</si>
  <si>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</si>
  <si>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</si>
  <si>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</si>
  <si>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</si>
  <si>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</si>
  <si>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</si>
  <si>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</si>
  <si>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</si>
  <si>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</si>
  <si>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</si>
  <si>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</si>
  <si>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</si>
  <si>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</si>
  <si>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</si>
  <si>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</si>
  <si>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</si>
  <si>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</si>
  <si>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</si>
  <si>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</si>
  <si>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</si>
  <si>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</si>
  <si>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</si>
  <si>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</si>
  <si>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</si>
  <si>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</si>
  <si>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</si>
  <si>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</si>
  <si>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</si>
  <si>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</si>
  <si>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</si>
  <si>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</si>
  <si>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</si>
  <si>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</si>
  <si>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</si>
  <si>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</si>
  <si>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</si>
  <si>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</si>
  <si>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</si>
  <si>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</si>
  <si>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</si>
  <si>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</si>
  <si>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</si>
  <si>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</si>
  <si>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</si>
  <si>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</si>
  <si>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</si>
  <si>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</si>
  <si>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</si>
  <si>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</si>
  <si>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</si>
  <si>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</si>
  <si>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</si>
  <si>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</si>
  <si>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</si>
  <si>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</si>
  <si>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</si>
  <si>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</si>
  <si>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</si>
  <si>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</si>
  <si>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</si>
  <si>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</si>
  <si>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</si>
  <si>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</si>
  <si>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</si>
  <si>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</si>
  <si>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</si>
  <si>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</si>
  <si>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</si>
  <si>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</si>
  <si>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</si>
  <si>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</si>
  <si>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</si>
  <si>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</si>
  <si>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</si>
  <si>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</si>
  <si>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</si>
  <si>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</si>
  <si>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</si>
  <si>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</si>
  <si>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</si>
  <si>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</si>
  <si>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</si>
  <si>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</si>
  <si>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</si>
  <si>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</si>
  <si>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</si>
  <si>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</si>
  <si>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</si>
  <si>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</si>
  <si>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</si>
  <si>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</si>
  <si>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</si>
  <si>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</si>
  <si>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</si>
  <si>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</si>
  <si>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</si>
  <si>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</si>
  <si>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</si>
  <si>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</si>
  <si>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</si>
  <si>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</si>
  <si>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</si>
  <si>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</si>
  <si>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</si>
  <si>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</si>
  <si>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</si>
  <si>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</si>
  <si>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</si>
  <si>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</si>
  <si>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</si>
  <si>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</si>
  <si>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</si>
  <si>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</si>
  <si>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</si>
  <si>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</si>
  <si>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</si>
  <si>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</si>
  <si>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</si>
  <si>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</si>
  <si>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</si>
  <si>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</si>
  <si>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</si>
  <si>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</si>
  <si>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</si>
  <si>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</si>
  <si>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</si>
  <si>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</si>
  <si>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</si>
  <si>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</si>
  <si>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</si>
  <si>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</si>
  <si>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</si>
  <si>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</si>
  <si>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</si>
  <si>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</si>
  <si>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</si>
  <si>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</si>
  <si>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</si>
  <si>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</si>
  <si>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</si>
  <si>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</si>
  <si>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</si>
  <si>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</si>
  <si>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</si>
  <si>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</si>
  <si>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</si>
  <si>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</si>
  <si>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</si>
  <si>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</si>
  <si>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</si>
  <si>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</si>
  <si>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</si>
  <si>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</si>
  <si>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</si>
  <si>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</si>
  <si>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</si>
  <si>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</si>
  <si>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</si>
  <si>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</si>
  <si>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</si>
  <si>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</si>
  <si>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</si>
  <si>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</si>
  <si>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</si>
  <si>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</si>
  <si>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</si>
  <si>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</si>
  <si>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</si>
  <si>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</si>
  <si>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</si>
  <si>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</si>
  <si>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</si>
  <si>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</si>
  <si>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</si>
  <si>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</si>
  <si>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</si>
  <si>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</si>
  <si>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</si>
  <si>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</si>
  <si>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</si>
  <si>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</si>
  <si>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</si>
  <si>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</si>
  <si>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</si>
  <si>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</si>
  <si>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</si>
  <si>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</si>
  <si>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</si>
  <si>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</si>
  <si>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</si>
  <si>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</si>
  <si>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</si>
  <si>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</si>
  <si>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</si>
  <si>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</si>
  <si>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</si>
  <si>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</si>
  <si>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</si>
  <si>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</si>
  <si>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</si>
  <si>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</si>
  <si>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</si>
  <si>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</si>
  <si>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</si>
  <si>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</si>
  <si>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</si>
  <si>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</si>
  <si>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</si>
  <si>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</si>
  <si>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</si>
  <si>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</si>
  <si>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</si>
  <si>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</si>
  <si>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</si>
  <si>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</si>
  <si>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</si>
  <si>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</si>
  <si>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</si>
  <si>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</si>
  <si>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</si>
  <si>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</si>
  <si>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</si>
  <si>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</si>
  <si>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</si>
  <si>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</si>
  <si>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</si>
  <si>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</si>
  <si>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</si>
  <si>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</si>
  <si>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</si>
  <si>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</si>
  <si>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</si>
  <si>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</si>
  <si>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</si>
  <si>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</si>
  <si>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</si>
  <si>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</si>
  <si>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</si>
  <si>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</si>
  <si>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</si>
  <si>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</si>
  <si>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</si>
  <si>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</si>
  <si>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</si>
  <si>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</si>
  <si>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</si>
  <si>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</si>
  <si>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</si>
  <si>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</si>
  <si>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</si>
  <si>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</si>
  <si>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</si>
  <si>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</si>
  <si>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</si>
  <si>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</si>
  <si>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</si>
  <si>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</si>
  <si>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</si>
  <si>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</si>
  <si>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</si>
  <si>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</si>
  <si>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</si>
  <si>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</si>
  <si>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</si>
  <si>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</si>
  <si>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</si>
  <si>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</si>
  <si>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</si>
  <si>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</si>
  <si>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</si>
  <si>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</si>
  <si>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</si>
  <si>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</si>
  <si>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</si>
  <si>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</si>
  <si>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</si>
  <si>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</si>
  <si>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</si>
  <si>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</si>
  <si>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</si>
  <si>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</si>
  <si>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</si>
  <si>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</si>
  <si>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</si>
  <si>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</si>
  <si>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</si>
  <si>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</si>
  <si>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</si>
  <si>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</si>
  <si>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</si>
  <si>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</si>
  <si>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</si>
  <si>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</si>
  <si>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</si>
  <si>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</si>
  <si>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</si>
  <si>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</si>
  <si>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</si>
  <si>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</si>
  <si>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</si>
  <si>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</si>
  <si>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</si>
  <si>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</si>
  <si>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</si>
  <si>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</si>
  <si>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</si>
  <si>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</si>
  <si>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</si>
  <si>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</si>
  <si>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</si>
  <si>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</si>
  <si>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</si>
  <si>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</si>
  <si>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</si>
  <si>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</si>
  <si>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</si>
  <si>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</si>
  <si>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</si>
  <si>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</si>
  <si>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</si>
  <si>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</si>
  <si>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</si>
  <si>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</si>
  <si>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</si>
  <si>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</si>
  <si>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</si>
  <si>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</si>
  <si>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</si>
  <si>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</si>
  <si>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</si>
  <si>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</si>
  <si>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</si>
  <si>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</si>
  <si>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</si>
  <si>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</si>
  <si>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</si>
  <si>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</si>
  <si>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</si>
  <si>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</si>
  <si>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</si>
  <si>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</si>
  <si>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</si>
  <si>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</si>
  <si>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</si>
  <si>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</si>
  <si>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</si>
  <si>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</si>
  <si>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</si>
  <si>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</si>
  <si>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</si>
  <si>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</si>
  <si>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</si>
  <si>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</si>
  <si>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</si>
  <si>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</si>
  <si>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</si>
  <si>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</si>
  <si>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</si>
  <si>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</si>
  <si>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</si>
  <si>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</si>
  <si>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</si>
  <si>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</si>
  <si>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</si>
  <si>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</si>
  <si>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</si>
  <si>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</si>
  <si>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</si>
  <si>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</si>
  <si>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</si>
  <si>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</si>
  <si>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</si>
  <si>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</si>
  <si>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</si>
  <si>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</si>
  <si>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</si>
  <si>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</si>
  <si>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</si>
  <si>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</si>
  <si>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</si>
  <si>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</si>
  <si>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</si>
  <si>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</si>
  <si>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</si>
  <si>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</si>
  <si>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</si>
  <si>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</si>
  <si>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</si>
  <si>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</si>
  <si>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</si>
  <si>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</si>
  <si>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</si>
  <si>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</si>
  <si>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</si>
  <si>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</si>
  <si>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</si>
  <si>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</si>
  <si>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</si>
  <si>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</si>
  <si>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</si>
  <si>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</si>
  <si>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</si>
  <si>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</si>
  <si>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</si>
  <si>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</si>
  <si>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</si>
  <si>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</si>
  <si>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</si>
  <si>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</si>
  <si>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</si>
  <si>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</si>
  <si>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</si>
  <si>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</si>
  <si>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</si>
  <si>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</si>
  <si>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</si>
  <si>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</si>
  <si>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</si>
  <si>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</si>
  <si>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</si>
  <si>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</si>
  <si>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</si>
  <si>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</si>
  <si>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</si>
  <si>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</si>
  <si>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</si>
  <si>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</si>
  <si>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</si>
  <si>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</si>
  <si>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</si>
  <si>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</si>
  <si>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</si>
  <si>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</si>
  <si>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</si>
  <si>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</si>
  <si>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</si>
  <si>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</si>
  <si>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</si>
  <si>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</si>
  <si>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</si>
  <si>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</si>
  <si>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</si>
  <si>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</si>
  <si>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</si>
  <si>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</si>
  <si>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</si>
  <si>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</si>
  <si>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</si>
  <si>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</si>
  <si>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</si>
  <si>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</si>
  <si>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</si>
  <si>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</si>
  <si>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</si>
  <si>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</si>
  <si>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</si>
  <si>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</si>
  <si>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</si>
  <si>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</si>
  <si>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</si>
  <si>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</si>
  <si>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</si>
  <si>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</si>
  <si>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</si>
  <si>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</si>
  <si>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</si>
  <si>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</si>
  <si>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</si>
  <si>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</si>
  <si>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</si>
  <si>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</si>
  <si>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</si>
  <si>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</si>
  <si>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</si>
  <si>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</si>
  <si>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</si>
  <si>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</si>
  <si>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</si>
  <si>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</si>
  <si>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</si>
  <si>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</si>
  <si>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</si>
  <si>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</si>
  <si>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</si>
  <si>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</si>
  <si>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</si>
  <si>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</si>
  <si>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</si>
  <si>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</si>
  <si>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</si>
  <si>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</si>
  <si>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</si>
  <si>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</si>
  <si>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</si>
  <si>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</si>
  <si>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</si>
  <si>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</si>
  <si>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</si>
  <si>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</si>
  <si>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</si>
  <si>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</si>
  <si>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</si>
  <si>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</si>
  <si>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</si>
  <si>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</si>
  <si>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</si>
  <si>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</si>
  <si>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</si>
  <si>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</si>
  <si>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</si>
  <si>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</si>
  <si>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</si>
  <si>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</si>
  <si>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</si>
  <si>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</si>
  <si>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</si>
  <si>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</si>
  <si>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</si>
  <si>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</si>
  <si>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</si>
  <si>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</si>
  <si>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</si>
  <si>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</si>
  <si>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</si>
  <si>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</si>
  <si>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</si>
  <si>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</si>
  <si>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</si>
  <si>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</si>
  <si>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</si>
  <si>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</si>
  <si>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</si>
  <si>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</si>
  <si>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</si>
  <si>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</si>
  <si>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</si>
  <si>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</si>
  <si>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</si>
  <si>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</si>
  <si>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</si>
  <si>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</si>
  <si>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</si>
  <si>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</si>
  <si>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</si>
  <si>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</si>
  <si>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</si>
  <si>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</si>
  <si>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</si>
  <si>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</si>
  <si>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</si>
  <si>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</si>
  <si>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</si>
  <si>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</si>
  <si>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</si>
  <si>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</si>
  <si>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</si>
  <si>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</si>
  <si>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</si>
  <si>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</si>
  <si>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</si>
  <si>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</si>
  <si>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</si>
  <si>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</si>
  <si>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</si>
  <si>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</si>
  <si>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</si>
  <si>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</si>
  <si>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</si>
  <si>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</si>
  <si>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</si>
  <si>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</si>
  <si>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</si>
  <si>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</si>
  <si>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</si>
  <si>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</si>
  <si>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</si>
  <si>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</si>
  <si>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</si>
  <si>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</si>
  <si>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</si>
  <si>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</si>
  <si>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</si>
  <si>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</si>
  <si>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</si>
  <si>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</si>
  <si>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</si>
  <si>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</si>
  <si>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</si>
  <si>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</si>
  <si>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</si>
  <si>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</si>
  <si>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</si>
  <si>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</si>
  <si>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</si>
  <si>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</si>
  <si>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</si>
  <si>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</si>
  <si>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</si>
  <si>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</si>
  <si>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</si>
  <si>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</si>
  <si>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</si>
  <si>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</si>
  <si>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</si>
  <si>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</si>
  <si>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</si>
  <si>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</si>
  <si>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</si>
  <si>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</si>
  <si>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</si>
  <si>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</si>
  <si>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</si>
  <si>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</si>
  <si>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</si>
  <si>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</si>
  <si>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</si>
  <si>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</si>
  <si>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</si>
  <si>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</si>
  <si>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</si>
  <si>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</si>
  <si>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</si>
  <si>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</si>
  <si>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</si>
  <si>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</si>
  <si>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</si>
  <si>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</si>
  <si>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</si>
  <si>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</si>
  <si>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</si>
  <si>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</si>
  <si>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</si>
  <si>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</si>
  <si>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</si>
  <si>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</si>
  <si>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</si>
  <si>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</si>
  <si>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</si>
  <si>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</si>
  <si>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</si>
  <si>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</si>
  <si>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</si>
  <si>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</si>
  <si>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</si>
  <si>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</si>
  <si>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</si>
  <si>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</si>
  <si>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</si>
  <si>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</si>
  <si>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</si>
  <si>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</si>
  <si>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</si>
  <si>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</si>
  <si>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</si>
  <si>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</si>
  <si>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</si>
  <si>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</si>
  <si>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</si>
  <si>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</si>
  <si>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</si>
  <si>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</si>
  <si>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</si>
  <si>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</si>
  <si>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</si>
  <si>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</si>
  <si>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</si>
  <si>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</si>
  <si>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</si>
  <si>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</si>
  <si>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</si>
  <si>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</si>
  <si>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</si>
  <si>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</si>
  <si>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</si>
  <si>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</si>
  <si>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</si>
  <si>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</si>
  <si>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</si>
  <si>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</si>
  <si>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</si>
  <si>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</si>
  <si>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</si>
  <si>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</si>
  <si>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</si>
  <si>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</si>
  <si>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</si>
  <si>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</si>
  <si>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</si>
  <si>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</si>
  <si>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</si>
  <si>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</si>
  <si>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</si>
  <si>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</si>
  <si>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</si>
  <si>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</si>
  <si>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</si>
  <si>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</si>
  <si>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</si>
  <si>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</si>
  <si>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</si>
  <si>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</si>
  <si>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</si>
  <si>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</si>
  <si>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</si>
  <si>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</si>
  <si>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</si>
  <si>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</si>
  <si>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</si>
  <si>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</si>
  <si>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</si>
  <si>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</si>
  <si>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</si>
  <si>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</si>
  <si>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</si>
  <si>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</si>
  <si>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</si>
  <si>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</si>
  <si>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</si>
  <si>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</si>
  <si>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</si>
  <si>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</si>
  <si>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</si>
  <si>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</si>
  <si>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</si>
  <si>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</si>
  <si>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</si>
  <si>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</si>
  <si>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</si>
  <si>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</si>
  <si>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</si>
  <si>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</si>
  <si>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</si>
  <si>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</si>
  <si>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</si>
  <si>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</si>
  <si>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</si>
  <si>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</si>
  <si>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</si>
  <si>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</si>
  <si>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</si>
  <si>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</si>
  <si>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</si>
  <si>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</si>
  <si>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</si>
  <si>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</si>
  <si>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</si>
  <si>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</si>
  <si>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</si>
  <si>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</si>
  <si>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</si>
  <si>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</si>
  <si>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</si>
  <si>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</si>
  <si>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</si>
  <si>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</si>
  <si>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</si>
  <si>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</si>
  <si>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</si>
  <si>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</si>
  <si>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</si>
  <si>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</si>
  <si>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</si>
  <si>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</si>
  <si>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</si>
  <si>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</si>
  <si>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</si>
  <si>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</si>
  <si>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</si>
  <si>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</si>
  <si>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</si>
  <si>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</si>
  <si>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</si>
  <si>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</si>
  <si>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</si>
  <si>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</si>
  <si>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</si>
  <si>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</si>
  <si>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</si>
  <si>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</si>
  <si>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</si>
  <si>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</si>
  <si>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</si>
  <si>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</si>
  <si>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</si>
  <si>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</si>
  <si>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</si>
  <si>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</si>
  <si>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</si>
  <si>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</si>
  <si>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</si>
  <si>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</si>
  <si>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</si>
  <si>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</si>
  <si>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</si>
  <si>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</si>
  <si>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</si>
  <si>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</si>
  <si>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</si>
  <si>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</si>
  <si>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</si>
  <si>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</si>
  <si>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</si>
  <si>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</si>
  <si>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</si>
  <si>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</si>
  <si>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</si>
  <si>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</si>
  <si>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</si>
  <si>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</si>
  <si>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</si>
  <si>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</si>
  <si>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</si>
  <si>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</si>
  <si>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</si>
  <si>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</si>
  <si>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</si>
  <si>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</si>
  <si>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</si>
  <si>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</si>
  <si>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</si>
  <si>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</si>
  <si>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</si>
  <si>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</si>
  <si>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</si>
  <si>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</si>
  <si>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</si>
  <si>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</si>
  <si>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</si>
  <si>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</si>
  <si>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</si>
  <si>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</si>
  <si>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</si>
  <si>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</si>
  <si>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</si>
  <si>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</si>
  <si>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</si>
  <si>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</si>
  <si>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</si>
  <si>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</si>
  <si>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</si>
  <si>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</si>
  <si>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</si>
  <si>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</si>
  <si>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</si>
  <si>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</si>
  <si>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</si>
  <si>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</si>
  <si>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</si>
  <si>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</si>
  <si>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</si>
  <si>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</si>
  <si>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</si>
  <si>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</si>
  <si>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</si>
  <si>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</si>
  <si>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</si>
  <si>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</si>
  <si>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</si>
  <si>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</si>
  <si>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</si>
  <si>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</si>
  <si>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</si>
  <si>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</si>
  <si>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</si>
  <si>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</si>
  <si>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</si>
  <si>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</si>
  <si>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</si>
  <si>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</si>
  <si>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</si>
  <si>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</si>
  <si>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</si>
  <si>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</si>
  <si>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</si>
  <si>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</si>
  <si>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</si>
  <si>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</si>
  <si>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</si>
  <si>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</si>
  <si>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</si>
  <si>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</si>
  <si>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</si>
  <si>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</si>
  <si>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</si>
  <si>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</si>
  <si>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</si>
  <si>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</si>
  <si>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</si>
  <si>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</si>
  <si>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</si>
  <si>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</si>
  <si>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</si>
  <si>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</si>
  <si>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</si>
  <si>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</si>
  <si>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</si>
  <si>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</si>
  <si>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</si>
  <si>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</si>
  <si>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</si>
  <si>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</si>
  <si>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</si>
  <si>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</si>
  <si>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</si>
  <si>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</si>
  <si>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</si>
  <si>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</si>
  <si>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</si>
  <si>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</si>
  <si>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</si>
  <si>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</si>
  <si>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</si>
  <si>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</si>
  <si>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</si>
  <si>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</si>
  <si>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</si>
  <si>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</si>
  <si>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</si>
  <si>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</si>
  <si>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</si>
  <si>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</si>
  <si>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</si>
  <si>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</si>
  <si>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</si>
  <si>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</si>
  <si>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</si>
  <si>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</si>
  <si>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</si>
  <si>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</si>
  <si>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</si>
  <si>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</si>
  <si>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</si>
  <si>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</si>
  <si>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</si>
  <si>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</si>
  <si>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</si>
  <si>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</si>
  <si>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</si>
  <si>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</si>
  <si>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</si>
  <si>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</si>
  <si>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</si>
  <si>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</si>
  <si>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</si>
  <si>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</si>
  <si>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</si>
  <si>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</si>
  <si>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</si>
  <si>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</si>
  <si>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</si>
  <si>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</si>
  <si>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</si>
  <si>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</si>
  <si>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</si>
  <si>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</si>
  <si>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</si>
  <si>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</si>
  <si>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</si>
  <si>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</si>
  <si>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</si>
  <si>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</si>
  <si>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</si>
  <si>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</si>
  <si>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</si>
  <si>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</si>
  <si>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</si>
  <si>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</si>
  <si>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</si>
  <si>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</si>
  <si>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</si>
  <si>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</si>
  <si>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</si>
  <si>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</si>
  <si>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</si>
  <si>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</si>
  <si>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</si>
  <si>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</si>
  <si>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</si>
  <si>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</si>
  <si>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</si>
  <si>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</si>
  <si>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</si>
  <si>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</si>
  <si>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</si>
  <si>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</si>
  <si>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</si>
  <si>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</si>
  <si>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</si>
  <si>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</si>
  <si>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</si>
  <si>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</si>
  <si>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</si>
  <si>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</si>
  <si>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</si>
  <si>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</si>
  <si>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</si>
  <si>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</si>
  <si>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</si>
  <si>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</si>
  <si>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</si>
  <si>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</si>
  <si>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</si>
  <si>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</si>
  <si>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</si>
  <si>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</si>
  <si>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</si>
  <si>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</si>
  <si>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</si>
  <si>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</si>
  <si>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</si>
  <si>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</si>
  <si>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</si>
  <si>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</si>
  <si>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</si>
  <si>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</si>
  <si>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</si>
  <si>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</si>
  <si>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</si>
  <si>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</si>
  <si>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</si>
  <si>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</si>
  <si>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</si>
  <si>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</si>
  <si>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</si>
  <si>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</si>
  <si>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</si>
  <si>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</si>
  <si>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</si>
  <si>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</si>
  <si>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</si>
  <si>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</si>
  <si>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</si>
  <si>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</si>
  <si>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</si>
  <si>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</si>
  <si>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</si>
  <si>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</si>
  <si>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</si>
  <si>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</si>
  <si>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</si>
  <si>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</si>
  <si>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</si>
  <si>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</si>
  <si>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</si>
  <si>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</si>
  <si>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</si>
  <si>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</si>
  <si>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</si>
  <si>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</si>
  <si>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</si>
  <si>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</si>
  <si>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</si>
  <si>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</si>
  <si>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</si>
  <si>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</si>
  <si>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</si>
  <si>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</si>
  <si>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</si>
  <si>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</si>
  <si>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</si>
  <si>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</si>
  <si>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</si>
  <si>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</si>
  <si>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</si>
  <si>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</si>
  <si>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</si>
  <si>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</si>
  <si>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</si>
  <si>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</si>
  <si>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</si>
  <si>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</si>
  <si>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</si>
  <si>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</si>
  <si>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</si>
  <si>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</si>
  <si>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</si>
  <si>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</si>
  <si>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</si>
  <si>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</si>
  <si>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</si>
  <si>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</si>
  <si>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</si>
  <si>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</si>
  <si>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</si>
  <si>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</si>
  <si>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</si>
  <si>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</si>
  <si>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</si>
  <si>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</si>
  <si>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</si>
  <si>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</si>
  <si>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</si>
  <si>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</si>
  <si>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</si>
  <si>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</si>
  <si>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</si>
  <si>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</si>
  <si>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</si>
  <si>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</si>
  <si>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</si>
  <si>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</si>
  <si>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</si>
  <si>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</si>
  <si>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</si>
  <si>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</si>
  <si>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</si>
  <si>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</si>
  <si>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</si>
  <si>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</si>
  <si>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</si>
  <si>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</si>
  <si>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</si>
  <si>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</si>
  <si>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</si>
  <si>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</si>
  <si>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</si>
  <si>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</si>
  <si>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</si>
  <si>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</si>
  <si>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</si>
  <si>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</si>
  <si>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</si>
  <si>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</si>
  <si>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</si>
  <si>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</si>
  <si>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</si>
  <si>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</si>
  <si>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</si>
  <si>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</si>
  <si>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</si>
  <si>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</si>
  <si>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</si>
  <si>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</si>
  <si>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</si>
  <si>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</si>
  <si>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</si>
  <si>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</si>
  <si>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</si>
  <si>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</si>
  <si>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</si>
  <si>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</si>
  <si>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</si>
  <si>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</si>
  <si>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</si>
  <si>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</si>
  <si>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</si>
  <si>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</si>
  <si>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</si>
  <si>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</si>
  <si>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</si>
  <si>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</si>
  <si>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</si>
  <si>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</si>
  <si>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</si>
  <si>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</si>
  <si>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</si>
  <si>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</si>
  <si>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</si>
  <si>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</si>
  <si>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</si>
  <si>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</si>
  <si>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</si>
  <si>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</si>
  <si>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</si>
  <si>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</si>
  <si>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</si>
  <si>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</si>
  <si>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</si>
  <si>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</si>
  <si>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</si>
  <si>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</si>
  <si>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</si>
  <si>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</si>
  <si>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</si>
  <si>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</si>
  <si>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</si>
  <si>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</si>
  <si>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</si>
  <si>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</si>
  <si>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</si>
  <si>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</si>
  <si>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</si>
  <si>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</si>
  <si>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</si>
  <si>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</si>
  <si>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</si>
  <si>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</si>
  <si>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</si>
  <si>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</si>
  <si>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</si>
  <si>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</si>
  <si>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</si>
  <si>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</si>
  <si>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</si>
  <si>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</si>
  <si>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</si>
  <si>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</si>
  <si>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</si>
  <si>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</si>
  <si>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</si>
  <si>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</si>
  <si>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</si>
  <si>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</si>
  <si>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</si>
  <si>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</si>
  <si>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</si>
  <si>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</si>
  <si>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</si>
  <si>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</si>
  <si>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</si>
  <si>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</si>
  <si>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</si>
  <si>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</si>
  <si>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</si>
  <si>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</si>
  <si>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</si>
  <si>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</si>
  <si>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</si>
  <si>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</si>
  <si>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</si>
  <si>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</si>
  <si>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</si>
  <si>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</si>
  <si>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</si>
  <si>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</si>
  <si>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</si>
  <si>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</si>
  <si>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</si>
  <si>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</si>
  <si>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</si>
  <si>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</si>
  <si>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</si>
  <si>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</si>
  <si>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</si>
  <si>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</si>
  <si>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</si>
  <si>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</si>
  <si>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</si>
  <si>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</si>
  <si>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</si>
  <si>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</si>
  <si>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</si>
  <si>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</si>
  <si>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</si>
  <si>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</si>
  <si>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</si>
  <si>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</si>
  <si>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</si>
  <si>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</si>
  <si>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</si>
  <si>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</si>
  <si>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</si>
  <si>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</si>
  <si>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</si>
  <si>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</si>
  <si>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</si>
  <si>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</si>
  <si>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</si>
  <si>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</si>
  <si>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</si>
  <si>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</si>
  <si>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</si>
  <si>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</si>
  <si>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</si>
  <si>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</si>
  <si>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</si>
  <si>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</si>
  <si>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</si>
  <si>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</si>
  <si>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</si>
  <si>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</si>
  <si>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</si>
  <si>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</si>
  <si>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</si>
  <si>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</si>
  <si>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</si>
  <si>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</si>
  <si>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</si>
  <si>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</si>
  <si>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</si>
  <si>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</si>
  <si>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</si>
  <si>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</si>
  <si>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</si>
  <si>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</si>
  <si>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</si>
  <si>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</si>
  <si>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</si>
  <si>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</si>
  <si>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</si>
  <si>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</si>
  <si>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</si>
  <si>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</si>
  <si>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</si>
  <si>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</si>
  <si>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</si>
  <si>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</si>
  <si>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</si>
  <si>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</si>
  <si>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</si>
  <si>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</si>
  <si>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</si>
  <si>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</si>
  <si>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</si>
  <si>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</si>
  <si>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</si>
  <si>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</si>
  <si>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</si>
  <si>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</si>
  <si>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</si>
  <si>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</si>
  <si>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</si>
  <si>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</si>
  <si>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</si>
  <si>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</si>
  <si>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</si>
  <si>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</si>
  <si>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</si>
  <si>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</si>
  <si>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</si>
  <si>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</si>
  <si>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</si>
  <si>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</si>
  <si>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</si>
  <si>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</si>
  <si>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</si>
  <si>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</si>
  <si>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</si>
  <si>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</si>
  <si>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</si>
  <si>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</si>
  <si>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</si>
  <si>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</si>
  <si>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</si>
  <si>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</si>
  <si>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</si>
  <si>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</si>
  <si>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</si>
  <si>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</si>
  <si>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</si>
  <si>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</si>
  <si>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</si>
  <si>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</si>
  <si>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</si>
  <si>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</si>
  <si>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</si>
  <si>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</si>
  <si>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</si>
  <si>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</si>
  <si>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</si>
  <si>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</si>
  <si>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</si>
  <si>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</si>
  <si>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</si>
  <si>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</si>
  <si>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</si>
  <si>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</si>
  <si>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</si>
  <si>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</si>
  <si>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</si>
  <si>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</si>
  <si>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</si>
  <si>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</si>
  <si>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</si>
  <si>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</si>
  <si>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</si>
  <si>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</si>
  <si>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</si>
  <si>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</si>
  <si>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</si>
  <si>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</si>
  <si>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</si>
  <si>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</si>
  <si>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</si>
  <si>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</si>
  <si>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</si>
  <si>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</si>
  <si>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</si>
  <si>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</si>
  <si>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</si>
  <si>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</si>
  <si>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</si>
  <si>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</si>
  <si>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</si>
  <si>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</si>
  <si>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</si>
  <si>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</si>
  <si>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</si>
  <si>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</si>
  <si>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</si>
  <si>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</si>
  <si>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</si>
  <si>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</si>
  <si>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</si>
  <si>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</si>
  <si>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</si>
  <si>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</si>
  <si>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</si>
  <si>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</si>
  <si>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</si>
  <si>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</si>
  <si>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</si>
  <si>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</si>
  <si>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</si>
  <si>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</si>
  <si>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</si>
  <si>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</si>
  <si>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</si>
  <si>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</si>
  <si>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</si>
  <si>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</si>
  <si>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</si>
  <si>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</si>
  <si>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</si>
  <si>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</si>
  <si>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</si>
  <si>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</si>
  <si>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</si>
  <si>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</si>
  <si>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</si>
  <si>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</si>
  <si>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</si>
  <si>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</si>
  <si>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</si>
  <si>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</si>
  <si>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</si>
  <si>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</si>
  <si>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</si>
  <si>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</si>
  <si>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</si>
  <si>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</si>
  <si>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</si>
  <si>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</si>
  <si>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</si>
  <si>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</si>
  <si>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</si>
  <si>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</si>
  <si>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</si>
  <si>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</si>
  <si>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</si>
  <si>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</si>
  <si>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</si>
  <si>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</si>
  <si>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</si>
  <si>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</si>
  <si>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</si>
  <si>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</si>
  <si>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</si>
  <si>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</si>
  <si>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</si>
  <si>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</si>
  <si>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</si>
  <si>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</si>
  <si>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</si>
  <si>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</si>
  <si>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</si>
  <si>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</si>
  <si>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</si>
  <si>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</si>
  <si>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</si>
  <si>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</si>
  <si>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</si>
  <si>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</si>
  <si>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</si>
  <si>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</si>
  <si>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</si>
  <si>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</si>
  <si>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</si>
  <si>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</si>
  <si>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</si>
  <si>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</si>
  <si>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</si>
  <si>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</si>
  <si>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</si>
  <si>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</si>
  <si>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</si>
  <si>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</si>
  <si>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</si>
  <si>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</si>
  <si>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</si>
  <si>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</si>
  <si>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</si>
  <si>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</si>
  <si>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</si>
  <si>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</si>
  <si>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</si>
  <si>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</si>
  <si>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</si>
  <si>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</si>
  <si>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</si>
  <si>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</si>
  <si>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</si>
  <si>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</si>
  <si>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</si>
  <si>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</si>
  <si>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</si>
  <si>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</si>
  <si>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</si>
  <si>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</si>
  <si>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</si>
  <si>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</si>
  <si>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</si>
  <si>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</si>
  <si>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</si>
  <si>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</si>
  <si>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</si>
  <si>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</si>
  <si>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</si>
  <si>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</si>
  <si>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</si>
  <si>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</si>
  <si>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</si>
  <si>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</si>
  <si>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</si>
  <si>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</si>
  <si>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</si>
  <si>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</si>
  <si>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</si>
  <si>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</si>
  <si>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</si>
  <si>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</si>
  <si>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</si>
  <si>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</si>
  <si>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</si>
  <si>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</si>
  <si>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</si>
  <si>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</si>
  <si>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</si>
  <si>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</si>
  <si>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</si>
  <si>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</si>
  <si>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</si>
  <si>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</si>
  <si>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</si>
  <si>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</si>
  <si>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</si>
  <si>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</si>
  <si>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</si>
  <si>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</si>
  <si>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</si>
  <si>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</si>
  <si>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</si>
  <si>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</si>
  <si>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</si>
  <si>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</si>
  <si>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</si>
  <si>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</si>
  <si>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</si>
  <si>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</si>
  <si>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</si>
  <si>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</si>
  <si>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</si>
  <si>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</si>
  <si>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</si>
  <si>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</si>
  <si>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</si>
  <si>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</si>
  <si>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</si>
  <si>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</si>
  <si>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</si>
  <si>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</si>
  <si>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</si>
  <si>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</si>
  <si>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</si>
  <si>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</si>
  <si>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</si>
  <si>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</si>
  <si>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</si>
  <si>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</si>
  <si>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</si>
  <si>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</si>
  <si>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</si>
  <si>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</si>
  <si>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</si>
  <si>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</si>
  <si>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</si>
  <si>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</si>
  <si>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</si>
  <si>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</si>
  <si>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</si>
  <si>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</si>
  <si>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</si>
  <si>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</si>
  <si>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</si>
  <si>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</si>
  <si>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</si>
  <si>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</si>
  <si>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</si>
  <si>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</si>
  <si>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</si>
  <si>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</si>
  <si>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</si>
  <si>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</si>
  <si>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</si>
  <si>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</si>
  <si>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</si>
  <si>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</si>
  <si>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</si>
  <si>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</si>
  <si>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</si>
  <si>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</si>
  <si>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</si>
  <si>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</si>
  <si>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</si>
  <si>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</si>
  <si>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</si>
  <si>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</si>
  <si>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</si>
  <si>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</si>
  <si>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</si>
  <si>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</si>
  <si>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</si>
  <si>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</si>
  <si>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</si>
  <si>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</si>
  <si>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</si>
  <si>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</si>
  <si>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</si>
  <si>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</si>
  <si>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</si>
  <si>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</si>
  <si>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</si>
  <si>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</si>
  <si>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</si>
  <si>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</si>
  <si>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</si>
  <si>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</si>
  <si>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</si>
  <si>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</si>
  <si>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</si>
  <si>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</si>
  <si>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</si>
  <si>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</si>
  <si>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</si>
  <si>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</si>
  <si>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</si>
  <si>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</si>
  <si>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</si>
  <si>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</si>
  <si>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</si>
  <si>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</si>
  <si>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</si>
  <si>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</si>
  <si>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</si>
  <si>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</si>
  <si>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</si>
  <si>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</si>
  <si>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</si>
  <si>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</si>
  <si>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</si>
  <si>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</si>
  <si>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</si>
  <si>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</si>
  <si>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</si>
  <si>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</si>
  <si>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</si>
  <si>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</si>
  <si>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</si>
  <si>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</si>
  <si>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</si>
  <si>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</si>
  <si>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</si>
  <si>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</si>
  <si>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</si>
  <si>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</si>
  <si>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</si>
  <si>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</si>
  <si>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</si>
  <si>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</si>
  <si>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</si>
  <si>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</si>
  <si>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</si>
  <si>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</si>
  <si>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</si>
  <si>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</si>
  <si>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</si>
  <si>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</si>
  <si>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</si>
  <si>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</si>
  <si>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</si>
  <si>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</si>
  <si>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</si>
  <si>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</si>
  <si>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</si>
  <si>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</si>
  <si>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</si>
  <si>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</si>
  <si>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</si>
  <si>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</si>
  <si>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</si>
  <si>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</si>
  <si>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</si>
  <si>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</si>
  <si>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</si>
  <si>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</si>
  <si>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</si>
  <si>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</si>
  <si>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</si>
  <si>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</si>
  <si>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</si>
  <si>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</si>
  <si>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</si>
  <si>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</si>
  <si>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</si>
  <si>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</si>
  <si>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</si>
  <si>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</si>
  <si>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</si>
  <si>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</si>
  <si>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</si>
  <si>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</si>
  <si>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</si>
  <si>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</si>
  <si>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</si>
  <si>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</si>
  <si>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</si>
  <si>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</si>
  <si>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</si>
  <si>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</si>
  <si>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</si>
  <si>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</si>
  <si>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</si>
  <si>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</si>
  <si>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</si>
  <si>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</si>
  <si>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</si>
  <si>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</si>
  <si>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</si>
  <si>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</si>
  <si>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</si>
  <si>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</si>
  <si>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</si>
  <si>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</si>
  <si>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</si>
  <si>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</si>
  <si>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</si>
  <si>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</si>
  <si>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</si>
  <si>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</si>
  <si>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</si>
  <si>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</si>
  <si>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</si>
  <si>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</si>
  <si>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</si>
  <si>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</si>
  <si>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</si>
  <si>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</si>
  <si>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</si>
  <si>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</si>
  <si>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</si>
  <si>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</si>
  <si>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</si>
  <si>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</si>
  <si>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</si>
  <si>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</si>
  <si>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</si>
  <si>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</si>
  <si>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</si>
  <si>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</si>
  <si>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</si>
  <si>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</si>
  <si>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</si>
  <si>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</si>
  <si>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</si>
  <si>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</si>
  <si>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</si>
  <si>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</si>
  <si>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</si>
  <si>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</si>
  <si>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</si>
  <si>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</si>
  <si>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</si>
  <si>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</si>
  <si>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</si>
  <si>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</si>
  <si>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</si>
  <si>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</si>
  <si>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</si>
  <si>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</si>
  <si>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</si>
  <si>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</si>
  <si>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</si>
  <si>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</si>
  <si>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</si>
  <si>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</si>
  <si>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</si>
  <si>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</si>
  <si>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</si>
  <si>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</si>
  <si>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</si>
  <si>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</si>
  <si>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</si>
  <si>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</si>
  <si>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</si>
  <si>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</si>
  <si>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</si>
  <si>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</si>
  <si>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</si>
  <si>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</si>
  <si>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</si>
  <si>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</si>
  <si>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</si>
  <si>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</si>
  <si>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</si>
  <si>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</si>
  <si>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</si>
  <si>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</si>
  <si>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</si>
  <si>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</si>
  <si>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</si>
  <si>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</si>
  <si>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</si>
  <si>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</si>
  <si>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</si>
  <si>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</si>
  <si>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</si>
  <si>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</si>
  <si>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</si>
  <si>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</si>
  <si>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</si>
  <si>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</si>
  <si>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</si>
  <si>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</si>
  <si>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</si>
  <si>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</si>
  <si>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</si>
  <si>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</si>
  <si>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</si>
  <si>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</si>
  <si>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</si>
  <si>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</si>
  <si>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</si>
  <si>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</si>
  <si>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</si>
  <si>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</si>
  <si>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</si>
  <si>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</si>
  <si>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</si>
  <si>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</si>
  <si>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</si>
  <si>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</si>
  <si>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</si>
  <si>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</si>
  <si>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</si>
  <si>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</si>
  <si>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</si>
  <si>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</si>
  <si>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</si>
  <si>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</si>
  <si>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</si>
  <si>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</si>
  <si>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</si>
  <si>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</si>
  <si>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</si>
  <si>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</si>
  <si>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</si>
  <si>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</si>
  <si>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</si>
  <si>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</si>
  <si>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</si>
  <si>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</si>
  <si>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</si>
  <si>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</si>
  <si>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</si>
  <si>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</si>
  <si>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</si>
  <si>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</si>
  <si>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</si>
  <si>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</si>
  <si>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</si>
  <si>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</si>
  <si>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</si>
  <si>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</si>
  <si>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</si>
  <si>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</si>
  <si>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</si>
  <si>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</si>
  <si>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</si>
  <si>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</si>
  <si>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</si>
  <si>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</si>
  <si>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</si>
  <si>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</si>
  <si>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</si>
  <si>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</si>
  <si>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</si>
  <si>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</si>
  <si>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</si>
  <si>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</si>
  <si>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</si>
  <si>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</si>
  <si>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</si>
  <si>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</si>
  <si>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</si>
  <si>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</si>
  <si>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</si>
  <si>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</si>
  <si>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</si>
  <si>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</si>
  <si>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</si>
  <si>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</si>
  <si>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</si>
  <si>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</si>
  <si>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</si>
  <si>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</si>
  <si>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</si>
  <si>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</si>
  <si>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</si>
  <si>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</si>
  <si>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</si>
  <si>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</si>
  <si>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</si>
  <si>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</si>
  <si>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</si>
  <si>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</si>
  <si>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</si>
  <si>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</si>
  <si>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</si>
  <si>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</si>
  <si>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</si>
  <si>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</si>
  <si>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</si>
  <si>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</si>
  <si>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</si>
  <si>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</si>
  <si>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</si>
  <si>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</si>
  <si>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</si>
  <si>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</si>
  <si>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</si>
  <si>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</si>
  <si>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</si>
  <si>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</si>
  <si>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</si>
  <si>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</si>
  <si>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</si>
  <si>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</si>
  <si>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</si>
  <si>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</si>
  <si>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</si>
  <si>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</si>
  <si>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</si>
  <si>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</si>
  <si>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</si>
  <si>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</si>
  <si>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</si>
  <si>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</si>
  <si>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</si>
  <si>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</si>
  <si>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</si>
  <si>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</si>
  <si>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</si>
  <si>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</si>
  <si>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</si>
  <si>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</si>
  <si>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</si>
  <si>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</si>
  <si>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</si>
  <si>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</si>
  <si>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</si>
  <si>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</si>
  <si>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</si>
  <si>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</si>
  <si>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</si>
  <si>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</si>
  <si>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</si>
  <si>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</si>
  <si>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</si>
  <si>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</si>
  <si>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</si>
  <si>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</si>
  <si>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</si>
  <si>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</si>
  <si>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</si>
  <si>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</si>
  <si>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</si>
  <si>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</si>
  <si>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</si>
  <si>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</si>
  <si>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</si>
  <si>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</si>
  <si>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</si>
  <si>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</si>
  <si>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</si>
  <si>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</si>
  <si>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</si>
  <si>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</si>
  <si>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</si>
  <si>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</si>
  <si>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</si>
  <si>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</si>
  <si>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</si>
  <si>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</si>
  <si>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</si>
  <si>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</si>
  <si>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</si>
  <si>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</si>
  <si>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</si>
  <si>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</si>
  <si>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</si>
  <si>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</si>
  <si>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</si>
  <si>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</si>
  <si>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</si>
  <si>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</si>
  <si>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</si>
  <si>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</si>
  <si>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</si>
  <si>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</si>
  <si>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</si>
  <si>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</si>
  <si>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</si>
  <si>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</si>
  <si>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</si>
  <si>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</si>
  <si>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</si>
  <si>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</si>
  <si>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</si>
  <si>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</si>
  <si>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</si>
  <si>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</si>
  <si>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</si>
  <si>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</si>
  <si>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</si>
  <si>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</si>
  <si>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</si>
  <si>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</si>
  <si>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</si>
  <si>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</si>
  <si>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</si>
  <si>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</si>
  <si>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</si>
  <si>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</si>
  <si>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</si>
  <si>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</si>
  <si>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</si>
  <si>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</si>
  <si>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</si>
  <si>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</si>
  <si>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</si>
  <si>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</si>
  <si>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</si>
  <si>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</si>
  <si>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</si>
  <si>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</si>
  <si>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</si>
  <si>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</si>
  <si>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</si>
  <si>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</si>
  <si>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</si>
  <si>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</si>
  <si>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</si>
  <si>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</si>
  <si>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</si>
  <si>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</si>
  <si>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</si>
  <si>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</si>
  <si>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</si>
  <si>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</si>
  <si>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</si>
  <si>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</si>
  <si>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</si>
  <si>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</si>
  <si>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</si>
  <si>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</si>
  <si>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</si>
  <si>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</si>
  <si>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</si>
  <si>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</si>
  <si>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</si>
  <si>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</si>
  <si>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</si>
  <si>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</si>
  <si>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</si>
  <si>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</si>
  <si>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</si>
  <si>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</si>
  <si>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</si>
  <si>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</si>
  <si>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</si>
  <si>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</si>
  <si>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</si>
  <si>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</si>
  <si>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</si>
  <si>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</si>
  <si>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</si>
  <si>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</si>
  <si>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</si>
  <si>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</si>
  <si>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</si>
  <si>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</si>
  <si>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</si>
  <si>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</si>
  <si>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</si>
  <si>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</si>
  <si>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</si>
  <si>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</si>
  <si>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</si>
  <si>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</si>
  <si>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</si>
  <si>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</si>
  <si>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</si>
  <si>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</si>
  <si>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</si>
  <si>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</si>
  <si>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</si>
  <si>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</si>
  <si>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</si>
  <si>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</si>
  <si>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</si>
  <si>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</si>
  <si>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</si>
  <si>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</si>
  <si>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</si>
  <si>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</si>
  <si>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</si>
  <si>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</si>
  <si>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</si>
  <si>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</si>
  <si>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</si>
  <si>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</si>
  <si>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</si>
  <si>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</si>
  <si>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</si>
  <si>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</si>
  <si>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</si>
  <si>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</si>
  <si>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</si>
  <si>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</si>
  <si>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</si>
  <si>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</si>
  <si>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</si>
  <si>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</si>
  <si>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</si>
  <si>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</si>
  <si>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</si>
  <si>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</si>
  <si>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</si>
  <si>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</si>
  <si>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</si>
  <si>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</si>
  <si>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</si>
  <si>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</si>
  <si>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</si>
  <si>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</si>
  <si>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</si>
  <si>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</si>
  <si>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</si>
  <si>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</si>
  <si>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</si>
  <si>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</si>
  <si>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</si>
  <si>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</si>
  <si>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</si>
  <si>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</si>
  <si>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</si>
  <si>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</si>
  <si>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</si>
  <si>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</si>
  <si>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</si>
  <si>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</si>
  <si>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</si>
  <si>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</si>
  <si>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</si>
  <si>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</si>
  <si>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</si>
  <si>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</si>
  <si>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</si>
  <si>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</si>
  <si>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</si>
  <si>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</si>
  <si>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</si>
  <si>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</si>
  <si>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</si>
  <si>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</si>
  <si>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</si>
  <si>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</si>
  <si>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</si>
  <si>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</si>
  <si>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</si>
  <si>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</si>
  <si>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</si>
  <si>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</si>
  <si>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</si>
  <si>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</si>
  <si>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</si>
  <si>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</si>
  <si>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</si>
  <si>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</si>
  <si>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</si>
  <si>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</si>
  <si>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</si>
  <si>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</si>
  <si>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</si>
  <si>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</si>
  <si>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</si>
  <si>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</si>
  <si>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</si>
  <si>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</si>
  <si>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</si>
  <si>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</si>
  <si>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</si>
  <si>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</si>
  <si>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</si>
  <si>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</si>
  <si>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</si>
  <si>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</si>
  <si>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</si>
  <si>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</si>
  <si>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</si>
  <si>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</si>
  <si>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</si>
  <si>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</si>
  <si>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</si>
  <si>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</si>
  <si>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</si>
  <si>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</si>
  <si>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</si>
  <si>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</si>
  <si>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</si>
  <si>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</si>
  <si>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</si>
  <si>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</si>
  <si>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</si>
  <si>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</si>
  <si>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</si>
  <si>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</si>
  <si>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</si>
  <si>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</si>
  <si>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</si>
  <si>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</si>
  <si>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</si>
  <si>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</si>
  <si>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</si>
  <si>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</si>
  <si>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</si>
  <si>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</si>
  <si>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</si>
  <si>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</si>
  <si>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</si>
  <si>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</si>
  <si>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</si>
  <si>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</si>
  <si>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</si>
  <si>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</si>
  <si>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</si>
  <si>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</si>
  <si>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</si>
  <si>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</si>
  <si>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</si>
  <si>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</si>
  <si>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</si>
  <si>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</si>
  <si>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</si>
  <si>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</si>
  <si>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</si>
  <si>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</si>
  <si>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</si>
  <si>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</si>
  <si>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</si>
  <si>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</si>
  <si>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</si>
  <si>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</si>
  <si>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</si>
  <si>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</si>
  <si>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</si>
  <si>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</si>
  <si>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</si>
  <si>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</si>
  <si>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</si>
  <si>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</si>
  <si>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</si>
  <si>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</si>
  <si>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</si>
  <si>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</si>
  <si>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</si>
  <si>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</si>
  <si>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</si>
  <si>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</si>
  <si>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</si>
  <si>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</si>
  <si>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</si>
  <si>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</si>
  <si>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</si>
  <si>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</si>
  <si>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</si>
  <si>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</si>
  <si>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</si>
  <si>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</si>
  <si>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</si>
  <si>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</si>
  <si>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</si>
  <si>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</si>
  <si>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</si>
  <si>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</si>
  <si>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</si>
  <si>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</si>
  <si>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</si>
  <si>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</si>
  <si>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</si>
  <si>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</si>
  <si>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</si>
  <si>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</si>
  <si>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</si>
  <si>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</si>
  <si>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</si>
  <si>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</si>
  <si>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</si>
  <si>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</si>
  <si>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</si>
  <si>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</si>
  <si>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</si>
  <si>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</si>
  <si>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</si>
  <si>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</si>
  <si>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</si>
  <si>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</si>
  <si>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</si>
  <si>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</si>
  <si>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</si>
  <si>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</si>
  <si>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</si>
  <si>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</si>
  <si>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</si>
  <si>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</si>
  <si>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</si>
  <si>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</si>
  <si>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</si>
  <si>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</si>
  <si>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</si>
  <si>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</si>
  <si>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</si>
  <si>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</si>
  <si>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</si>
  <si>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</si>
  <si>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</si>
  <si>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</si>
  <si>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</si>
  <si>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</si>
  <si>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</si>
  <si>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</si>
  <si>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</si>
  <si>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</si>
  <si>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</si>
  <si>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</si>
  <si>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</si>
  <si>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</si>
  <si>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</si>
  <si>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</si>
  <si>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</si>
  <si>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</si>
  <si>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</si>
  <si>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</si>
  <si>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</si>
  <si>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</si>
  <si>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</si>
  <si>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</si>
  <si>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</si>
  <si>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</si>
  <si>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</si>
  <si>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</si>
  <si>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</si>
  <si>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</si>
  <si>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</si>
  <si>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</si>
  <si>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</si>
  <si>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</si>
  <si>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</si>
  <si>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</si>
  <si>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</si>
  <si>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</si>
  <si>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</si>
  <si>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</si>
  <si>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</si>
  <si>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</si>
  <si>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</si>
  <si>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</si>
  <si>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</si>
  <si>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</si>
  <si>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</si>
  <si>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</si>
  <si>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</si>
  <si>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</si>
  <si>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</si>
  <si>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</si>
  <si>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</si>
  <si>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</si>
  <si>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</si>
  <si>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</si>
  <si>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</si>
  <si>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</si>
  <si>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</si>
  <si>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</si>
  <si>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</si>
  <si>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</si>
  <si>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</si>
  <si>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</si>
  <si>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</si>
  <si>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</si>
  <si>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</si>
  <si>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</si>
  <si>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</si>
  <si>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</si>
  <si>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</si>
  <si>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</si>
  <si>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</si>
  <si>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</si>
  <si>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</si>
  <si>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</si>
  <si>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</si>
  <si>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</si>
  <si>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</si>
  <si>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</si>
  <si>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</si>
  <si>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</si>
  <si>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</si>
  <si>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</si>
  <si>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</si>
  <si>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</si>
  <si>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</si>
  <si>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</si>
  <si>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</si>
  <si>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</si>
  <si>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</si>
  <si>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</si>
  <si>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</si>
  <si>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</si>
  <si>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</si>
  <si>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</si>
  <si>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</si>
  <si>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</si>
  <si>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</si>
  <si>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</si>
  <si>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</si>
  <si>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</si>
  <si>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</si>
  <si>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</si>
  <si>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</si>
  <si>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</si>
  <si>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</si>
  <si>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</si>
  <si>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</si>
  <si>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</si>
  <si>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</si>
  <si>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</si>
  <si>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</si>
  <si>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</si>
  <si>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</si>
  <si>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</si>
  <si>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</si>
  <si>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</si>
  <si>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</si>
  <si>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</si>
  <si>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</si>
  <si>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</si>
  <si>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</si>
  <si>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</si>
  <si>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</si>
  <si>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</si>
  <si>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</si>
  <si>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</si>
  <si>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</si>
  <si>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</si>
  <si>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</si>
  <si>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</si>
  <si>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</si>
  <si>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</si>
  <si>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</si>
  <si>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</si>
  <si>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</si>
  <si>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</si>
  <si>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</si>
  <si>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</si>
  <si>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</si>
  <si>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</si>
  <si>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</si>
  <si>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</si>
  <si>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</si>
  <si>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</si>
  <si>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</si>
  <si>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</si>
  <si>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</si>
  <si>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</si>
  <si>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</si>
  <si>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</si>
  <si>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</si>
  <si>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</si>
  <si>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</si>
  <si>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</si>
  <si>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</si>
  <si>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</si>
  <si>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</si>
  <si>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</si>
  <si>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</si>
  <si>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</si>
  <si>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</si>
  <si>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</si>
  <si>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</si>
  <si>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</si>
  <si>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</si>
  <si>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</si>
  <si>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</si>
  <si>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</si>
  <si>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</si>
  <si>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</si>
  <si>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</si>
  <si>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</si>
  <si>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</si>
  <si>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</si>
  <si>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</si>
  <si>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</si>
  <si>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</si>
  <si>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</si>
  <si>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</si>
  <si>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</si>
  <si>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</si>
  <si>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</si>
  <si>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</si>
  <si>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</si>
  <si>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</si>
  <si>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</si>
  <si>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</si>
  <si>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</si>
  <si>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</si>
  <si>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</si>
  <si>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</si>
  <si>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</si>
  <si>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</si>
  <si>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</si>
  <si>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</si>
  <si>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</si>
  <si>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</si>
  <si>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</si>
  <si>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</si>
  <si>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</si>
  <si>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</si>
  <si>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</si>
  <si>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</si>
  <si>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</si>
  <si>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</si>
  <si>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</si>
  <si>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</si>
  <si>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</si>
  <si>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</si>
  <si>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</si>
  <si>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</si>
  <si>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</si>
  <si>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</si>
  <si>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</si>
  <si>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</si>
  <si>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</si>
  <si>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</si>
  <si>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</si>
  <si>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</si>
  <si>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</si>
  <si>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</si>
  <si>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</si>
  <si>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</si>
  <si>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</si>
  <si>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</si>
  <si>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</si>
  <si>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</si>
  <si>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</si>
  <si>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</si>
  <si>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</si>
  <si>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</si>
  <si>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</si>
  <si>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</si>
  <si>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</si>
  <si>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</si>
  <si>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</si>
  <si>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</si>
  <si>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</si>
  <si>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</si>
  <si>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</si>
  <si>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</si>
  <si>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</si>
  <si>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</si>
  <si>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</si>
  <si>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</si>
  <si>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</si>
  <si>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</si>
  <si>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</si>
  <si>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</si>
  <si>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</si>
  <si>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</si>
  <si>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</si>
  <si>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</si>
  <si>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</si>
  <si>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</si>
  <si>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</si>
  <si>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</si>
  <si>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</si>
  <si>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</si>
  <si>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</si>
  <si>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</si>
  <si>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</si>
  <si>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</si>
  <si>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</si>
  <si>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</si>
  <si>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</si>
  <si>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</si>
  <si>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</si>
  <si>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</si>
  <si>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</si>
  <si>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</si>
  <si>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</si>
  <si>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</si>
  <si>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</si>
  <si>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</si>
  <si>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</si>
  <si>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</si>
  <si>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</si>
  <si>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</si>
  <si>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</si>
  <si>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</si>
  <si>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</si>
  <si>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</si>
  <si>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</si>
  <si>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</si>
  <si>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</si>
  <si>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</si>
  <si>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</si>
  <si>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</si>
  <si>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</si>
  <si>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</si>
  <si>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</si>
  <si>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</si>
  <si>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</si>
  <si>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</si>
  <si>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</si>
  <si>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</si>
  <si>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</si>
  <si>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</si>
  <si>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</si>
  <si>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</si>
  <si>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</si>
  <si>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</si>
  <si>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</si>
  <si>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</si>
  <si>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</si>
  <si>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</si>
  <si>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</si>
  <si>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</si>
  <si>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</si>
  <si>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</si>
  <si>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</si>
  <si>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</si>
  <si>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</si>
  <si>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</si>
  <si>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</si>
  <si>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</si>
  <si>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</si>
  <si>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</si>
  <si>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</si>
  <si>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</si>
  <si>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</si>
  <si>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</si>
  <si>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</si>
  <si>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</si>
  <si>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</si>
  <si>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</si>
  <si>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</si>
  <si>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</si>
  <si>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</si>
  <si>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</si>
  <si>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</si>
  <si>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</si>
  <si>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</si>
  <si>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</si>
  <si>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</si>
  <si>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</si>
  <si>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</si>
  <si>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</si>
  <si>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</si>
  <si>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</si>
  <si>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</si>
  <si>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</si>
  <si>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</si>
  <si>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</si>
  <si>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</si>
  <si>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</si>
  <si>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</si>
  <si>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</si>
  <si>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</si>
  <si>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</si>
  <si>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</si>
  <si>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</si>
  <si>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</si>
  <si>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</si>
  <si>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</si>
  <si>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</si>
  <si>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</si>
  <si>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</si>
  <si>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</si>
  <si>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</si>
  <si>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</si>
  <si>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</si>
  <si>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</si>
  <si>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</si>
  <si>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</si>
  <si>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</si>
  <si>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</si>
  <si>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</si>
  <si>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</si>
  <si>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</si>
  <si>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</si>
  <si>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</si>
  <si>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</si>
  <si>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</si>
  <si>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</si>
  <si>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</si>
  <si>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</si>
  <si>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</si>
  <si>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</si>
  <si>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</si>
  <si>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</si>
  <si>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</si>
  <si>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</si>
  <si>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</si>
  <si>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</si>
  <si>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</si>
  <si>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</si>
  <si>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</si>
  <si>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</si>
  <si>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</si>
  <si>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</si>
  <si>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</si>
  <si>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</si>
  <si>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</si>
  <si>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</si>
  <si>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</si>
  <si>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</si>
  <si>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</si>
  <si>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</si>
  <si>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</si>
  <si>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</si>
  <si>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</si>
  <si>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</si>
  <si>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</si>
  <si>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</si>
  <si>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</si>
  <si>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</si>
  <si>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</si>
  <si>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</si>
  <si>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</si>
  <si>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</si>
  <si>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</si>
  <si>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</si>
  <si>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</si>
  <si>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</si>
  <si>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</si>
  <si>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</si>
  <si>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</si>
  <si>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</si>
  <si>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</si>
  <si>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</si>
  <si>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</si>
  <si>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</si>
  <si>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</si>
  <si>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</si>
  <si>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</si>
  <si>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</si>
  <si>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</si>
  <si>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</si>
  <si>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</si>
  <si>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</si>
  <si>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</si>
  <si>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</si>
  <si>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</si>
  <si>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</si>
  <si>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</si>
  <si>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</si>
  <si>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</si>
  <si>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</si>
  <si>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</si>
  <si>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</si>
  <si>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</si>
  <si>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</si>
  <si>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</si>
  <si>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</si>
  <si>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</si>
  <si>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</si>
  <si>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</si>
  <si>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</si>
  <si>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</si>
  <si>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</si>
  <si>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</si>
  <si>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</si>
  <si>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</si>
  <si>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</si>
  <si>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</si>
  <si>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</si>
  <si>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</si>
  <si>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</si>
  <si>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</si>
  <si>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</si>
  <si>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</si>
  <si>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</si>
  <si>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</si>
  <si>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</si>
  <si>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</si>
  <si>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</si>
  <si>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</si>
  <si>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</si>
  <si>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</si>
  <si>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</si>
  <si>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</si>
  <si>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</si>
  <si>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</si>
  <si>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</si>
  <si>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</si>
  <si>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</si>
  <si>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</si>
  <si>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</si>
  <si>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</si>
  <si>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</si>
  <si>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</si>
  <si>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</si>
  <si>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</si>
  <si>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</si>
  <si>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</si>
  <si>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</si>
  <si>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</si>
  <si>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</si>
  <si>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</si>
  <si>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</si>
  <si>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</si>
  <si>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</si>
  <si>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</si>
  <si>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</si>
  <si>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</si>
  <si>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</si>
  <si>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</si>
  <si>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</si>
  <si>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</si>
  <si>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</si>
  <si>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</si>
  <si>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</si>
  <si>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</si>
  <si>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</si>
  <si>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</si>
  <si>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</si>
  <si>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</si>
  <si>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</si>
  <si>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</si>
  <si>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</si>
  <si>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</si>
  <si>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</si>
  <si>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</si>
  <si>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</si>
  <si>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</si>
  <si>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</si>
  <si>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</si>
  <si>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</si>
  <si>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</si>
  <si>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</si>
  <si>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</si>
  <si>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</si>
  <si>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</si>
  <si>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</si>
  <si>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</si>
  <si>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</si>
  <si>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</si>
  <si>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</si>
  <si>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</si>
  <si>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</si>
  <si>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</si>
  <si>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</si>
  <si>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</si>
  <si>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</si>
  <si>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</si>
  <si>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</si>
  <si>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</si>
  <si>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</si>
  <si>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</si>
  <si>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</si>
  <si>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</si>
  <si>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</si>
  <si>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</si>
  <si>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</si>
  <si>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</si>
  <si>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</si>
  <si>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</si>
  <si>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</si>
  <si>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</si>
  <si>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</si>
  <si>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</si>
  <si>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</si>
  <si>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</si>
  <si>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</si>
  <si>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</si>
  <si>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</si>
  <si>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</si>
  <si>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</si>
  <si>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</si>
  <si>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</si>
  <si>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</si>
  <si>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</si>
  <si>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</si>
  <si>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</si>
  <si>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</si>
  <si>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</si>
  <si>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</si>
  <si>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</si>
  <si>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</si>
  <si>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</si>
  <si>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</si>
  <si>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</si>
  <si>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</si>
  <si>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</si>
  <si>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</si>
  <si>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</si>
  <si>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</si>
  <si>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</si>
  <si>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</si>
  <si>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</si>
  <si>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</si>
  <si>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</si>
  <si>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</si>
  <si>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</si>
  <si>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</si>
  <si>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</si>
  <si>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</si>
  <si>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</si>
  <si>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</si>
  <si>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</si>
  <si>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</si>
  <si>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</si>
  <si>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</si>
  <si>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</si>
  <si>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</si>
  <si>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</si>
  <si>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</si>
  <si>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</si>
  <si>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</si>
  <si>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</si>
  <si>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</si>
  <si>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</si>
  <si>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</si>
  <si>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</si>
  <si>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</si>
  <si>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</si>
  <si>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</si>
  <si>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</si>
  <si>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</si>
  <si>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</si>
  <si>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</si>
  <si>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</si>
  <si>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</si>
  <si>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</si>
  <si>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</si>
  <si>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</si>
  <si>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</si>
  <si>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</si>
  <si>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</si>
  <si>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</si>
  <si>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</si>
  <si>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</si>
  <si>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</si>
  <si>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</si>
  <si>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</si>
  <si>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</si>
  <si>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</si>
  <si>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</si>
  <si>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</si>
  <si>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</si>
  <si>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</si>
  <si>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</si>
  <si>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</si>
  <si>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</si>
  <si>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</si>
  <si>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</si>
  <si>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</si>
  <si>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</si>
  <si>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</si>
  <si>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</si>
  <si>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</si>
  <si>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</si>
  <si>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</si>
  <si>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</si>
  <si>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</si>
  <si>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</si>
  <si>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</si>
  <si>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</si>
  <si>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</si>
  <si>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</si>
  <si>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</si>
  <si>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</si>
  <si>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</si>
  <si>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</si>
  <si>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</si>
  <si>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</si>
  <si>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</si>
  <si>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</si>
  <si>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</si>
  <si>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</si>
  <si>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</si>
  <si>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</si>
  <si>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</si>
  <si>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</si>
  <si>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</si>
  <si>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</si>
  <si>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</si>
  <si>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</si>
  <si>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</si>
  <si>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</si>
  <si>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</si>
  <si>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</si>
  <si>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</si>
  <si>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</si>
  <si>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</si>
  <si>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</si>
  <si>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</si>
  <si>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</si>
  <si>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</si>
  <si>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</si>
  <si>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</si>
  <si>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</si>
  <si>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</si>
  <si>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</si>
  <si>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</si>
  <si>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</si>
  <si>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</si>
  <si>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</si>
  <si>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</si>
  <si>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</si>
  <si>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</si>
  <si>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</si>
  <si>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</si>
  <si>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</si>
  <si>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</si>
  <si>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</si>
  <si>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</si>
  <si>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</si>
  <si>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</si>
  <si>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</si>
  <si>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</si>
  <si>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</si>
  <si>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</si>
  <si>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</si>
  <si>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</si>
  <si>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</si>
  <si>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</si>
  <si>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</si>
  <si>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</si>
  <si>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</si>
  <si>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</si>
  <si>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</si>
  <si>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</si>
  <si>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</si>
  <si>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</si>
  <si>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</si>
  <si>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</si>
  <si>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</si>
  <si>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</si>
  <si>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</si>
  <si>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</si>
  <si>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</si>
  <si>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</si>
  <si>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</si>
  <si>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</si>
  <si>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</si>
  <si>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</si>
  <si>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</si>
  <si>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</si>
  <si>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</si>
  <si>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</si>
  <si>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</si>
  <si>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</si>
  <si>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</si>
  <si>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</si>
  <si>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</si>
  <si>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</si>
  <si>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</si>
  <si>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</si>
  <si>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</si>
  <si>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</si>
  <si>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</si>
  <si>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</si>
  <si>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</si>
  <si>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</si>
  <si>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</si>
  <si>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</si>
  <si>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</si>
  <si>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</si>
  <si>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</si>
  <si>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</si>
  <si>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</si>
  <si>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</si>
  <si>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</si>
  <si>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</si>
  <si>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</si>
  <si>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</si>
  <si>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</si>
  <si>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</si>
  <si>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</si>
  <si>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</si>
  <si>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</si>
  <si>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</si>
  <si>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</si>
  <si>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</si>
  <si>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</si>
  <si>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</si>
  <si>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</si>
  <si>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</si>
  <si>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</si>
  <si>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</si>
  <si>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</si>
  <si>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</si>
  <si>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</si>
  <si>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</si>
  <si>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</si>
  <si>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</si>
  <si>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</si>
  <si>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</si>
  <si>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</si>
  <si>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</si>
  <si>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</si>
  <si>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</si>
  <si>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</si>
  <si>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</si>
  <si>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</si>
  <si>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</si>
  <si>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</si>
  <si>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</si>
  <si>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</si>
  <si>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</si>
  <si>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</si>
  <si>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</si>
  <si>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</si>
  <si>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</si>
  <si>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</si>
  <si>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</si>
  <si>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</si>
  <si>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</si>
  <si>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</si>
  <si>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</si>
  <si>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</si>
  <si>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</si>
  <si>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</si>
  <si>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</si>
  <si>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</si>
  <si>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</si>
  <si>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</si>
  <si>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</si>
  <si>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</si>
  <si>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</si>
  <si>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</si>
  <si>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</si>
  <si>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</si>
  <si>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</si>
  <si>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</si>
  <si>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</si>
  <si>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</si>
  <si>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</si>
  <si>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</si>
  <si>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</si>
  <si>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</si>
  <si>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</si>
  <si>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</si>
  <si>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</si>
  <si>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</si>
  <si>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</si>
  <si>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</si>
  <si>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</si>
  <si>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</si>
  <si>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</si>
  <si>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</si>
  <si>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</si>
  <si>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</si>
  <si>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</si>
  <si>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</si>
  <si>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</si>
  <si>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</si>
  <si>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</si>
  <si>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</si>
  <si>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</si>
  <si>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</si>
  <si>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</si>
  <si>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</si>
  <si>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</si>
  <si>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</si>
  <si>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</si>
  <si>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</si>
  <si>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</si>
  <si>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</si>
  <si>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</si>
  <si>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</si>
  <si>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</si>
  <si>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</si>
  <si>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</si>
  <si>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</si>
  <si>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</si>
  <si>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</si>
  <si>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</si>
  <si>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</si>
  <si>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</si>
  <si>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</si>
  <si>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</si>
  <si>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</si>
  <si>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</si>
  <si>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</si>
  <si>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</si>
  <si>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</si>
  <si>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</si>
  <si>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</si>
  <si>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</si>
  <si>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</si>
  <si>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</si>
  <si>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</si>
  <si>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</si>
  <si>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</si>
  <si>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</si>
  <si>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</si>
  <si>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</si>
  <si>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</si>
  <si>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</si>
  <si>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</si>
  <si>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</si>
  <si>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</si>
  <si>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</si>
  <si>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</si>
  <si>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</si>
  <si>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</si>
  <si>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</si>
  <si>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</si>
  <si>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</si>
  <si>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</si>
  <si>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</si>
  <si>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</si>
  <si>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</si>
  <si>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</si>
  <si>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</si>
  <si>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</si>
  <si>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</si>
  <si>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</si>
  <si>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</si>
  <si>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</si>
  <si>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</si>
  <si>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</si>
  <si>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</si>
  <si>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</si>
  <si>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</si>
  <si>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</si>
  <si>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</si>
  <si>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</si>
  <si>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</si>
  <si>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</si>
  <si>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</si>
  <si>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</si>
  <si>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</si>
  <si>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</si>
  <si>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</si>
  <si>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</si>
  <si>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</si>
  <si>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</si>
  <si>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</si>
  <si>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</si>
  <si>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</si>
  <si>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</si>
  <si>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</si>
  <si>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</si>
  <si>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</si>
  <si>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</si>
  <si>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</si>
  <si>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</si>
  <si>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</si>
  <si>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</si>
  <si>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</si>
  <si>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</si>
  <si>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</si>
  <si>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</si>
  <si>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</si>
  <si>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</si>
  <si>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</si>
  <si>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</si>
  <si>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</si>
  <si>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</si>
  <si>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</si>
  <si>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</si>
  <si>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</si>
  <si>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</si>
  <si>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</si>
  <si>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</si>
  <si>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</si>
  <si>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</si>
  <si>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</si>
  <si>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</si>
  <si>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</si>
  <si>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</si>
  <si>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</si>
  <si>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</si>
  <si>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</si>
  <si>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</si>
  <si>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</si>
  <si>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</si>
  <si>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</si>
  <si>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</si>
  <si>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</si>
  <si>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</si>
  <si>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</si>
  <si>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</si>
  <si>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</si>
  <si>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</si>
  <si>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</si>
  <si>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</si>
  <si>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</si>
  <si>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</si>
  <si>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</si>
  <si>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</si>
  <si>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</si>
  <si>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</si>
  <si>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</si>
  <si>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</si>
  <si>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</si>
  <si>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</si>
  <si>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</si>
  <si>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</si>
  <si>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</si>
  <si>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</si>
  <si>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</si>
  <si>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</si>
  <si>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</si>
  <si>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</si>
  <si>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</si>
  <si>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</si>
  <si>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</si>
  <si>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</si>
  <si>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</si>
  <si>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</si>
  <si>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</si>
  <si>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</si>
  <si>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</si>
  <si>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</si>
  <si>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</si>
  <si>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</si>
  <si>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</si>
  <si>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</si>
  <si>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</si>
  <si>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</si>
  <si>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</si>
  <si>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</si>
  <si>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</si>
  <si>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</si>
  <si>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</si>
  <si>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</si>
  <si>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</si>
  <si>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</si>
  <si>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</si>
  <si>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</si>
  <si>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</si>
  <si>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</si>
  <si>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</si>
  <si>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</si>
  <si>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</si>
  <si>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</si>
  <si>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</si>
  <si>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</si>
  <si>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</si>
  <si>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</si>
  <si>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</si>
  <si>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</si>
  <si>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</si>
  <si>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</si>
  <si>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</si>
  <si>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</si>
  <si>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</si>
  <si>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</si>
  <si>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</si>
  <si>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</si>
  <si>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</si>
  <si>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</si>
  <si>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</si>
  <si>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</si>
  <si>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</si>
  <si>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</si>
  <si>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</si>
  <si>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</si>
  <si>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</si>
  <si>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</si>
  <si>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</si>
  <si>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</si>
  <si>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</si>
  <si>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</si>
  <si>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</si>
  <si>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</si>
  <si>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</si>
  <si>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</si>
  <si>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</si>
  <si>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</si>
  <si>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</si>
  <si>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</si>
  <si>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</si>
  <si>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</si>
  <si>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</si>
  <si>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</si>
  <si>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</si>
  <si>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</si>
  <si>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</si>
  <si>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</si>
  <si>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</si>
  <si>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</si>
  <si>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</si>
  <si>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</si>
  <si>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</si>
  <si>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</si>
  <si>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</si>
  <si>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</si>
  <si>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</si>
  <si>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</si>
  <si>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</si>
  <si>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</si>
  <si>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</si>
  <si>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</si>
  <si>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</si>
  <si>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</si>
  <si>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</si>
  <si>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</si>
  <si>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</si>
  <si>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</si>
  <si>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</si>
  <si>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</si>
  <si>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</si>
  <si>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</si>
  <si>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</si>
  <si>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</si>
  <si>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</si>
  <si>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</si>
  <si>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</si>
  <si>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</si>
  <si>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</si>
  <si>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</si>
  <si>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</si>
  <si>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</si>
  <si>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</si>
  <si>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</si>
  <si>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</si>
  <si>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</si>
  <si>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</si>
  <si>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</si>
  <si>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</si>
  <si>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</si>
  <si>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</si>
  <si>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</si>
  <si>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</si>
  <si>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</si>
  <si>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</si>
  <si>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</si>
  <si>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</si>
  <si>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</si>
  <si>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</si>
  <si>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</si>
  <si>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</si>
  <si>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</si>
  <si>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</si>
  <si>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</si>
  <si>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</si>
  <si>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</si>
  <si>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</si>
  <si>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</si>
  <si>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</si>
  <si>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</si>
  <si>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</si>
  <si>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</si>
  <si>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</si>
  <si>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</si>
  <si>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</si>
  <si>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</si>
  <si>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</si>
  <si>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</si>
  <si>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</si>
  <si>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</si>
  <si>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</si>
  <si>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</si>
  <si>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</si>
  <si>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</si>
  <si>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</si>
  <si>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</si>
  <si>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</si>
  <si>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</si>
  <si>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</si>
  <si>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</si>
  <si>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</si>
  <si>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</si>
  <si>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</si>
  <si>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</si>
  <si>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</si>
  <si>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</si>
  <si>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</si>
  <si>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</si>
  <si>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</si>
  <si>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</si>
  <si>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</si>
  <si>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</si>
  <si>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</si>
  <si>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</si>
  <si>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</si>
  <si>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</si>
  <si>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</si>
  <si>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</si>
  <si>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</si>
  <si>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</si>
  <si>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</si>
  <si>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</si>
  <si>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</si>
  <si>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</si>
  <si>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</si>
  <si>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</si>
  <si>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</si>
  <si>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</si>
  <si>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</si>
  <si>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</si>
  <si>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</si>
  <si>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</si>
  <si>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</si>
  <si>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</si>
  <si>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</si>
  <si>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</si>
  <si>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</si>
  <si>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</si>
  <si>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</si>
  <si>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</si>
  <si>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</si>
  <si>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</si>
  <si>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</si>
  <si>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</si>
  <si>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</si>
  <si>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</si>
  <si>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</si>
  <si>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</si>
  <si>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</si>
  <si>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</si>
  <si>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</si>
  <si>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</si>
  <si>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</si>
  <si>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</si>
  <si>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</si>
  <si>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</si>
  <si>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</si>
  <si>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</si>
  <si>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</si>
  <si>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</si>
  <si>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</si>
  <si>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</si>
  <si>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</si>
  <si>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</si>
  <si>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</si>
  <si>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</si>
  <si>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</si>
  <si>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</si>
  <si>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</si>
  <si>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</si>
  <si>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</si>
  <si>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</si>
  <si>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</si>
  <si>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</si>
  <si>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</si>
  <si>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</si>
  <si>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</si>
  <si>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</si>
  <si>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</si>
  <si>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</si>
  <si>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</si>
  <si>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</si>
  <si>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</si>
  <si>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</si>
  <si>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</si>
  <si>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</si>
  <si>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</si>
  <si>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</si>
  <si>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</si>
  <si>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</si>
  <si>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</si>
  <si>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</si>
  <si>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</si>
  <si>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</si>
  <si>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</si>
  <si>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</si>
  <si>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</si>
  <si>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</si>
  <si>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</si>
  <si>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</si>
  <si>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</si>
  <si>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</si>
  <si>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</si>
  <si>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</si>
  <si>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</si>
  <si>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</si>
  <si>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</si>
  <si>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</si>
  <si>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</si>
  <si>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</si>
  <si>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</si>
  <si>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</si>
  <si>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</si>
  <si>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</si>
  <si>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</si>
  <si>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</si>
  <si>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</si>
  <si>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</si>
  <si>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</si>
  <si>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</si>
  <si>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</si>
  <si>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</si>
  <si>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</si>
  <si>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</si>
  <si>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</si>
  <si>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</si>
  <si>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</si>
  <si>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</si>
  <si>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</si>
  <si>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</si>
  <si>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</si>
  <si>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</si>
  <si>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</si>
  <si>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</si>
  <si>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</si>
  <si>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</si>
  <si>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</si>
  <si>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</si>
  <si>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</si>
  <si>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</si>
  <si>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</si>
  <si>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</si>
  <si>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</si>
  <si>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</si>
  <si>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</si>
  <si>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</si>
  <si>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</si>
  <si>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</si>
  <si>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</si>
  <si>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</si>
  <si>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</si>
  <si>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</si>
  <si>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</si>
  <si>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</si>
  <si>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</si>
  <si>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</si>
  <si>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</si>
  <si>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</si>
  <si>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</si>
  <si>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</si>
  <si>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</si>
  <si>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</si>
  <si>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</si>
  <si>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</si>
  <si>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</si>
  <si>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</si>
  <si>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</si>
  <si>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</si>
  <si>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</si>
  <si>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</si>
  <si>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</si>
  <si>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</si>
  <si>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</si>
  <si>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</si>
  <si>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</si>
  <si>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</si>
  <si>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</si>
  <si>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</si>
  <si>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</si>
  <si>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</si>
  <si>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</si>
  <si>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</si>
  <si>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</si>
  <si>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</si>
  <si>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</si>
  <si>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</si>
  <si>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</si>
  <si>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</si>
  <si>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</si>
  <si>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</si>
  <si>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</si>
  <si>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</si>
  <si>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</si>
  <si>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</si>
  <si>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</si>
  <si>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</si>
  <si>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</si>
  <si>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</si>
  <si>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</si>
  <si>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</si>
  <si>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</si>
  <si>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</si>
  <si>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</si>
  <si>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</si>
  <si>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</si>
  <si>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</si>
  <si>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</si>
  <si>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</si>
  <si>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</si>
  <si>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</si>
  <si>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</si>
  <si>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</si>
  <si>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</si>
  <si>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</si>
  <si>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</si>
  <si>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</si>
  <si>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</si>
  <si>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</si>
  <si>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</si>
  <si>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</si>
  <si>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</si>
  <si>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</si>
  <si>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</si>
  <si>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</si>
  <si>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</si>
  <si>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</si>
  <si>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</si>
  <si>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</si>
  <si>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</si>
  <si>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</si>
  <si>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</si>
  <si>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</si>
  <si>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</si>
  <si>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</si>
  <si>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</si>
  <si>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</si>
  <si>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</si>
  <si>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</si>
  <si>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</si>
  <si>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</si>
  <si>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</si>
  <si>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</si>
  <si>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</si>
  <si>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</si>
  <si>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</si>
  <si>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</si>
  <si>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</si>
  <si>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</si>
  <si>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</si>
  <si>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</si>
  <si>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</si>
  <si>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</si>
  <si>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</si>
  <si>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</si>
  <si>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</si>
  <si>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</si>
  <si>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</si>
  <si>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</si>
  <si>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</si>
  <si>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</si>
  <si>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</si>
  <si>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</si>
  <si>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</si>
  <si>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</si>
  <si>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</si>
  <si>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</si>
  <si>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</si>
  <si>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</si>
  <si>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</si>
  <si>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</si>
  <si>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</si>
  <si>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</si>
  <si>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</si>
  <si>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</si>
  <si>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</si>
  <si>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</si>
  <si>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</si>
  <si>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</si>
  <si>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</si>
  <si>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</si>
  <si>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</si>
  <si>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</si>
  <si>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</si>
  <si>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</si>
  <si>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</si>
  <si>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</si>
  <si>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</si>
  <si>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</si>
  <si>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</si>
  <si>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</si>
  <si>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</si>
  <si>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</si>
  <si>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</si>
  <si>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</si>
  <si>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</si>
  <si>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</si>
  <si>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</si>
  <si>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</si>
  <si>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</si>
  <si>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</si>
  <si>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</si>
  <si>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</si>
  <si>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</si>
  <si>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</si>
  <si>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</si>
  <si>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</si>
  <si>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</si>
  <si>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</si>
  <si>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</si>
  <si>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</si>
  <si>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</si>
  <si>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</si>
  <si>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</si>
  <si>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</si>
  <si>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</si>
  <si>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</si>
  <si>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</si>
  <si>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</si>
  <si>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</si>
  <si>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</si>
  <si>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</si>
  <si>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</si>
  <si>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</si>
  <si>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</si>
  <si>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</si>
  <si>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</si>
  <si>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</si>
  <si>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</si>
  <si>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</si>
  <si>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</si>
  <si>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</si>
  <si>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</si>
  <si>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</si>
  <si>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</si>
  <si>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</si>
  <si>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</si>
  <si>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</si>
  <si>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</si>
  <si>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</si>
  <si>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</si>
  <si>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</si>
  <si>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</si>
  <si>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</si>
  <si>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</si>
  <si>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</si>
  <si>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</si>
  <si>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</si>
  <si>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</si>
  <si>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</si>
  <si>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</si>
  <si>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</si>
  <si>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</si>
  <si>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</si>
  <si>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</si>
  <si>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</si>
  <si>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</si>
  <si>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</si>
  <si>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</si>
  <si>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</si>
  <si>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</si>
  <si>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</si>
  <si>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</si>
  <si>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</si>
  <si>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</si>
  <si>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</si>
  <si>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</si>
  <si>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</si>
  <si>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</si>
  <si>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</si>
  <si>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</si>
  <si>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</si>
  <si>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</si>
  <si>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</si>
  <si>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</si>
  <si>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</si>
  <si>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</si>
  <si>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</si>
  <si>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</si>
  <si>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</si>
  <si>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</si>
  <si>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</si>
  <si>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</si>
  <si>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</si>
  <si>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</si>
  <si>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</si>
  <si>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</si>
  <si>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</si>
  <si>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</si>
  <si>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</si>
  <si>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</si>
  <si>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</si>
  <si>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</si>
  <si>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</si>
  <si>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</si>
  <si>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</si>
  <si>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</si>
  <si>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</si>
  <si>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</si>
  <si>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</si>
  <si>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</si>
  <si>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</si>
  <si>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</si>
  <si>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</si>
  <si>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</si>
  <si>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</si>
  <si>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</si>
  <si>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</si>
  <si>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</si>
  <si>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</si>
  <si>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</si>
  <si>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</si>
  <si>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</si>
  <si>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</si>
  <si>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</si>
  <si>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</si>
  <si>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</si>
  <si>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</si>
  <si>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</si>
  <si>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</si>
  <si>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</si>
  <si>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</si>
  <si>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</si>
  <si>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</si>
  <si>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</si>
  <si>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</si>
  <si>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</si>
  <si>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</si>
  <si>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</si>
  <si>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</si>
  <si>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</si>
  <si>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</si>
  <si>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</si>
  <si>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</si>
  <si>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</si>
  <si>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</si>
  <si>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</si>
  <si>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</si>
  <si>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</si>
  <si>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</si>
  <si>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</si>
  <si>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</si>
  <si>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</si>
  <si>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</si>
  <si>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</si>
  <si>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</si>
  <si>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</si>
  <si>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</si>
  <si>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</si>
  <si>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</si>
  <si>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</si>
  <si>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</si>
  <si>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</si>
  <si>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</si>
  <si>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</si>
  <si>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</si>
  <si>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</si>
  <si>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</si>
  <si>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</si>
  <si>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</si>
  <si>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</si>
  <si>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</si>
  <si>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</si>
  <si>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</si>
  <si>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</si>
  <si>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</si>
  <si>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</si>
  <si>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</si>
  <si>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</si>
  <si>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</si>
  <si>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</si>
  <si>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</si>
  <si>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</si>
  <si>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</si>
  <si>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</si>
  <si>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</si>
  <si>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</si>
  <si>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</si>
  <si>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</si>
  <si>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</si>
  <si>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</si>
  <si>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</si>
  <si>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</si>
  <si>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</si>
  <si>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</si>
  <si>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</si>
  <si>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</si>
  <si>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</si>
  <si>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</si>
  <si>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</si>
  <si>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</si>
  <si>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</si>
  <si>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</si>
  <si>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</si>
  <si>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</si>
  <si>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</si>
  <si>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</si>
  <si>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</si>
  <si>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</si>
  <si>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</si>
  <si>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</si>
  <si>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</si>
  <si>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</si>
  <si>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</si>
  <si>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</si>
  <si>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</si>
  <si>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</si>
  <si>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</si>
  <si>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</si>
  <si>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</si>
  <si>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</si>
  <si>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</si>
  <si>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</si>
  <si>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</si>
  <si>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</si>
  <si>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</si>
  <si>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</si>
  <si>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</si>
  <si>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</si>
  <si>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</si>
  <si>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</si>
  <si>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</si>
  <si>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</si>
  <si>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</si>
  <si>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</si>
  <si>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</si>
  <si>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</si>
  <si>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</si>
  <si>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</si>
  <si>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</si>
  <si>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</si>
  <si>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</si>
  <si>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</si>
  <si>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</si>
  <si>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</si>
  <si>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</si>
  <si>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</si>
  <si>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</si>
  <si>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</si>
  <si>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</si>
  <si>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</si>
  <si>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</si>
  <si>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</si>
  <si>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</si>
  <si>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</si>
  <si>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</si>
  <si>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</si>
  <si>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</si>
  <si>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</si>
  <si>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</si>
  <si>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</si>
  <si>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</si>
  <si>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</si>
  <si>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</si>
  <si>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</si>
  <si>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</si>
  <si>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</si>
  <si>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</si>
  <si>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</si>
  <si>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</si>
  <si>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</si>
  <si>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</si>
  <si>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</si>
  <si>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</si>
  <si>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</si>
  <si>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</si>
  <si>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</si>
  <si>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</si>
  <si>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</si>
  <si>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</si>
  <si>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</si>
  <si>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</si>
  <si>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</si>
  <si>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</si>
  <si>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</si>
  <si>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</si>
  <si>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</si>
  <si>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</si>
  <si>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</si>
  <si>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</si>
  <si>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</si>
  <si>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</si>
  <si>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</si>
  <si>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</si>
  <si>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</si>
  <si>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</si>
  <si>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</si>
  <si>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</si>
  <si>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</si>
  <si>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</si>
  <si>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</si>
  <si>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</si>
  <si>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</si>
  <si>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</si>
  <si>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</si>
  <si>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</si>
  <si>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</si>
  <si>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</si>
  <si>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</si>
  <si>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</si>
  <si>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</si>
  <si>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</si>
  <si>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</si>
  <si>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</si>
  <si>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</si>
  <si>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</si>
  <si>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</si>
  <si>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</si>
  <si>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</si>
  <si>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</si>
  <si>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</si>
  <si>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</si>
  <si>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</si>
  <si>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</si>
  <si>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</si>
  <si>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</si>
  <si>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</si>
  <si>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</si>
  <si>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</si>
  <si>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</si>
  <si>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</si>
  <si>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</si>
  <si>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</si>
  <si>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</si>
  <si>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</si>
  <si>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</si>
  <si>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</si>
  <si>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</si>
  <si>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</si>
  <si>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</si>
  <si>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</si>
  <si>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</si>
  <si>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</si>
  <si>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</si>
  <si>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</si>
  <si>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</si>
  <si>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</si>
  <si>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</si>
  <si>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</si>
  <si>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</si>
  <si>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</si>
  <si>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</si>
  <si>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</si>
  <si>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</si>
  <si>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</si>
  <si>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</si>
  <si>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</si>
  <si>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</si>
  <si>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</si>
  <si>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</si>
  <si>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</si>
  <si>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</si>
  <si>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</si>
  <si>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</si>
  <si>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</si>
  <si>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</si>
  <si>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</si>
  <si>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</si>
  <si>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</si>
  <si>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</si>
  <si>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</si>
  <si>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</si>
  <si>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</si>
  <si>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</si>
  <si>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</si>
  <si>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</si>
  <si>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</si>
  <si>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</si>
  <si>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</si>
  <si>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</si>
  <si>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</si>
  <si>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</si>
  <si>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</si>
  <si>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</si>
  <si>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</si>
  <si>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</si>
  <si>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</si>
  <si>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</si>
  <si>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</si>
  <si>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</si>
  <si>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</si>
  <si>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</si>
  <si>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</si>
  <si>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</si>
  <si>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</si>
  <si>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</si>
  <si>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</si>
  <si>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</si>
  <si>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</si>
  <si>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</si>
  <si>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</si>
  <si>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</si>
  <si>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</si>
  <si>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</si>
  <si>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</si>
  <si>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</si>
  <si>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</si>
  <si>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</si>
  <si>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</si>
  <si>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</si>
  <si>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</si>
  <si>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</si>
  <si>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</si>
  <si>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</si>
  <si>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</si>
  <si>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</si>
  <si>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</si>
  <si>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</si>
  <si>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</si>
  <si>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</si>
  <si>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</si>
  <si>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</si>
  <si>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</si>
  <si>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</si>
  <si>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</si>
  <si>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</si>
  <si>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</si>
  <si>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</si>
  <si>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</si>
  <si>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</si>
  <si>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</si>
  <si>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</si>
  <si>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</si>
  <si>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</si>
  <si>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</si>
  <si>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</si>
  <si>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</si>
  <si>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</si>
  <si>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</si>
  <si>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</si>
  <si>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</si>
  <si>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</si>
  <si>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</si>
  <si>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</si>
  <si>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</si>
  <si>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</si>
  <si>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</si>
  <si>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</si>
  <si>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</si>
  <si>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</si>
  <si>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</si>
  <si>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</si>
  <si>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</si>
  <si>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</si>
  <si>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</si>
  <si>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</si>
  <si>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</si>
  <si>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</si>
  <si>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</si>
  <si>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</si>
  <si>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</si>
  <si>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</si>
  <si>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</si>
  <si>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</si>
  <si>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</si>
  <si>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</si>
  <si>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</si>
  <si>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</si>
  <si>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</si>
  <si>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</si>
  <si>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</si>
  <si>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</si>
  <si>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</si>
  <si>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</si>
  <si>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</si>
  <si>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</si>
  <si>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</si>
  <si>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</si>
  <si>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</si>
  <si>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</si>
  <si>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</si>
  <si>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</si>
  <si>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</si>
  <si>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</si>
  <si>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</si>
  <si>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</si>
  <si>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</si>
  <si>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</si>
  <si>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</si>
  <si>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</si>
  <si>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</si>
  <si>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</si>
  <si>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</si>
  <si>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</si>
  <si>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</si>
  <si>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</si>
  <si>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</si>
  <si>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</si>
  <si>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</si>
  <si>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</si>
  <si>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</si>
  <si>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</si>
  <si>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</si>
  <si>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</si>
  <si>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</si>
  <si>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</si>
  <si>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</si>
  <si>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</si>
  <si>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</si>
  <si>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</si>
  <si>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</si>
  <si>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</si>
  <si>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</si>
  <si>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</si>
  <si>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</si>
  <si>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</si>
  <si>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</si>
  <si>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</si>
  <si>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</si>
  <si>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</si>
  <si>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</si>
  <si>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</si>
  <si>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</si>
  <si>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</si>
  <si>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</si>
  <si>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</si>
  <si>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</si>
  <si>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</si>
  <si>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</si>
  <si>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</si>
  <si>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</si>
  <si>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</si>
  <si>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</si>
  <si>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</si>
  <si>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</si>
  <si>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</si>
  <si>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</si>
  <si>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</si>
  <si>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</si>
  <si>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</si>
  <si>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</si>
  <si>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</si>
  <si>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</si>
  <si>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</si>
  <si>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</si>
  <si>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</si>
  <si>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</si>
  <si>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</si>
  <si>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</si>
  <si>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</si>
  <si>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</si>
  <si>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</si>
  <si>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</si>
  <si>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</si>
  <si>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</si>
  <si>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</si>
  <si>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</si>
  <si>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</si>
  <si>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</si>
  <si>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</si>
  <si>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</si>
  <si>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</si>
  <si>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</si>
  <si>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</si>
  <si>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</si>
  <si>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</si>
  <si>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</si>
  <si>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</si>
  <si>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</si>
  <si>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</si>
  <si>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</si>
  <si>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</si>
  <si>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</si>
  <si>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</si>
  <si>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</si>
  <si>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</si>
  <si>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</si>
  <si>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</si>
  <si>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</si>
  <si>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</si>
  <si>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</si>
  <si>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</si>
  <si>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</si>
  <si>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</si>
  <si>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</si>
  <si>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</si>
  <si>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</si>
  <si>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</si>
  <si>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</si>
  <si>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</si>
  <si>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</si>
  <si>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</si>
  <si>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</si>
  <si>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</si>
  <si>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</si>
  <si>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</si>
  <si>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</si>
  <si>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</si>
  <si>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</si>
  <si>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</si>
  <si>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</si>
  <si>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</si>
  <si>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</si>
  <si>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</si>
  <si>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</si>
  <si>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</si>
  <si>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</si>
  <si>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</si>
  <si>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</si>
  <si>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</si>
  <si>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</si>
  <si>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</si>
  <si>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</si>
  <si>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</si>
  <si>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</si>
  <si>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</si>
  <si>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</si>
  <si>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</si>
  <si>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</si>
  <si>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</si>
  <si>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</si>
  <si>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</si>
  <si>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</si>
  <si>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</si>
  <si>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</si>
  <si>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</si>
  <si>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</si>
  <si>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</si>
  <si>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</si>
  <si>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</si>
  <si>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</si>
  <si>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</si>
  <si>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</si>
  <si>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</si>
  <si>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</si>
  <si>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</si>
  <si>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</si>
  <si>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</si>
  <si>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</si>
  <si>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</si>
  <si>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</si>
  <si>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</si>
  <si>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</si>
  <si>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</si>
  <si>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</si>
  <si>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</si>
  <si>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</si>
  <si>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</si>
  <si>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</si>
  <si>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</si>
  <si>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</si>
  <si>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</si>
  <si>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</si>
  <si>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</si>
  <si>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</si>
  <si>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</si>
  <si>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</si>
  <si>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</si>
  <si>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</si>
  <si>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</si>
  <si>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</si>
  <si>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</si>
  <si>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</si>
  <si>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</si>
  <si>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</si>
  <si>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</si>
  <si>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</si>
  <si>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</si>
  <si>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</si>
  <si>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</si>
  <si>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</si>
  <si>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</si>
  <si>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</si>
  <si>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</si>
  <si>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</si>
  <si>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</si>
  <si>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</si>
  <si>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</si>
  <si>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</si>
  <si>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</si>
  <si>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</si>
  <si>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</si>
  <si>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</si>
  <si>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</si>
  <si>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</si>
  <si>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</si>
  <si>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</si>
  <si>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</si>
  <si>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</si>
  <si>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</si>
  <si>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</si>
  <si>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</si>
  <si>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</si>
  <si>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</si>
  <si>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</si>
  <si>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</si>
  <si>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</si>
  <si>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</si>
  <si>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</si>
  <si>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</si>
  <si>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</si>
  <si>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</si>
  <si>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</si>
  <si>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</si>
  <si>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</si>
  <si>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</si>
  <si>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</si>
  <si>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</si>
  <si>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</si>
  <si>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</si>
  <si>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</si>
  <si>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</si>
  <si>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</si>
  <si>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</si>
  <si>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</si>
  <si>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</si>
  <si>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</si>
  <si>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</si>
  <si>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</si>
  <si>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</si>
  <si>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</si>
  <si>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</si>
  <si>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</si>
  <si>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</si>
  <si>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</si>
  <si>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</si>
  <si>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</si>
  <si>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</si>
  <si>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</si>
  <si>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</si>
  <si>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</si>
  <si>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</si>
  <si>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</si>
  <si>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</si>
  <si>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</si>
  <si>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</si>
  <si>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</si>
  <si>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</si>
  <si>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</si>
  <si>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</si>
  <si>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</si>
  <si>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</si>
  <si>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</si>
  <si>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</si>
  <si>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</si>
  <si>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</si>
  <si>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</si>
  <si>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</si>
  <si>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</si>
  <si>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</si>
  <si>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</si>
  <si>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</si>
  <si>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</si>
  <si>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</si>
  <si>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</si>
  <si>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</si>
  <si>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</si>
  <si>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</si>
  <si>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</si>
  <si>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</si>
  <si>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</si>
  <si>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</si>
  <si>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</si>
  <si>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</si>
  <si>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</si>
  <si>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</si>
  <si>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</si>
  <si>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</si>
  <si>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</si>
  <si>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</si>
  <si>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</si>
  <si>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</si>
  <si>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</si>
  <si>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</si>
  <si>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</si>
  <si>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</si>
  <si>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</si>
  <si>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</si>
  <si>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</si>
  <si>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</si>
  <si>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</si>
  <si>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</si>
  <si>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</si>
  <si>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</si>
  <si>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</si>
  <si>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</si>
  <si>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</si>
  <si>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</si>
  <si>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</si>
  <si>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</si>
  <si>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</si>
  <si>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</si>
  <si>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</si>
  <si>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</si>
  <si>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</si>
  <si>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</si>
  <si>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</si>
  <si>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</si>
  <si>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</si>
  <si>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</si>
  <si>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</si>
  <si>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</si>
  <si>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</si>
  <si>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</si>
  <si>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</si>
  <si>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</si>
  <si>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</si>
  <si>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</si>
  <si>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</si>
  <si>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</si>
  <si>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</si>
  <si>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</si>
  <si>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</si>
  <si>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</si>
  <si>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</si>
  <si>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</si>
  <si>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</si>
  <si>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</si>
  <si>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</si>
  <si>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</si>
  <si>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</si>
  <si>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</si>
  <si>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</si>
  <si>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</si>
  <si>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</si>
  <si>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</si>
  <si>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</si>
  <si>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</si>
  <si>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</si>
  <si>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</si>
  <si>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</si>
  <si>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</si>
  <si>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</si>
  <si>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</si>
  <si>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</si>
  <si>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</si>
  <si>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</si>
  <si>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</si>
  <si>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</si>
  <si>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</si>
  <si>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</si>
  <si>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</si>
  <si>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</si>
  <si>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</si>
  <si>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</si>
  <si>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</si>
  <si>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</si>
  <si>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</si>
  <si>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</si>
  <si>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</si>
  <si>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</si>
  <si>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</si>
  <si>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</si>
  <si>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</si>
  <si>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</si>
  <si>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</si>
  <si>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</si>
  <si>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</si>
  <si>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</si>
  <si>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</si>
  <si>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</si>
  <si>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</si>
  <si>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</si>
  <si>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</si>
  <si>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</si>
  <si>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</si>
  <si>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</si>
  <si>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</si>
  <si>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</si>
  <si>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</si>
  <si>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</si>
  <si>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</si>
  <si>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</si>
  <si>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</si>
  <si>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</si>
  <si>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</si>
  <si>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</si>
  <si>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</si>
  <si>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</si>
  <si>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</si>
  <si>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</si>
  <si>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</si>
  <si>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</si>
  <si>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</si>
  <si>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</si>
  <si>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</si>
  <si>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</si>
  <si>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</si>
  <si>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</si>
  <si>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</si>
  <si>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</si>
  <si>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</si>
  <si>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</si>
  <si>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</si>
  <si>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</si>
  <si>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</si>
  <si>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</si>
  <si>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</si>
  <si>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</si>
  <si>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</si>
  <si>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</si>
  <si>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</si>
  <si>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</si>
  <si>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</si>
  <si>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</si>
  <si>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</si>
  <si>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</si>
  <si>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</si>
  <si>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</si>
  <si>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</si>
  <si>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</si>
  <si>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</si>
  <si>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</si>
  <si>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</si>
  <si>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</si>
  <si>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</si>
  <si>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</si>
  <si>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</si>
  <si>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</si>
  <si>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</si>
  <si>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</si>
  <si>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</si>
  <si>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</si>
  <si>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</si>
  <si>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</si>
  <si>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</si>
  <si>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</si>
  <si>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</si>
  <si>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</si>
  <si>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</si>
  <si>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</si>
  <si>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</si>
  <si>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</si>
  <si>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</si>
  <si>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</si>
  <si>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</si>
  <si>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</si>
  <si>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</si>
  <si>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</si>
  <si>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</si>
  <si>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</si>
  <si>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</si>
  <si>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</si>
  <si>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</si>
  <si>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</si>
  <si>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</si>
  <si>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</si>
  <si>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</si>
  <si>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</si>
  <si>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</si>
  <si>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</si>
  <si>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</si>
  <si>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</si>
  <si>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</si>
  <si>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</si>
  <si>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</si>
  <si>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</si>
  <si>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</si>
  <si>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</si>
  <si>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</si>
  <si>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</si>
  <si>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</si>
  <si>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</si>
  <si>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</si>
  <si>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</si>
  <si>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</si>
  <si>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</si>
  <si>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</si>
  <si>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</si>
  <si>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</si>
  <si>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</si>
  <si>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</si>
  <si>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</si>
  <si>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</si>
  <si>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</si>
  <si>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</si>
  <si>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</si>
  <si>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</si>
  <si>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</si>
  <si>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</si>
  <si>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</si>
  <si>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</si>
  <si>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</si>
  <si>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</si>
  <si>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</si>
  <si>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</si>
  <si>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</si>
  <si>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</si>
  <si>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</si>
  <si>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</si>
  <si>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</si>
  <si>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</si>
  <si>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</si>
  <si>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</si>
  <si>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</si>
  <si>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</si>
  <si>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</si>
  <si>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</si>
  <si>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</si>
  <si>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</si>
  <si>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</si>
  <si>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</si>
  <si>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</si>
  <si>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</si>
  <si>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</si>
  <si>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</si>
  <si>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</si>
  <si>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</si>
  <si>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</si>
  <si>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</si>
  <si>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</si>
  <si>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</si>
  <si>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</si>
  <si>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</si>
  <si>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</si>
  <si>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</si>
  <si>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</si>
  <si>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</si>
  <si>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</si>
  <si>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</si>
  <si>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</si>
  <si>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</si>
  <si>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</si>
  <si>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</si>
  <si>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</si>
  <si>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</si>
  <si>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</si>
  <si>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</si>
  <si>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</si>
  <si>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</si>
  <si>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</si>
  <si>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</si>
  <si>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</si>
  <si>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</si>
  <si>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</si>
  <si>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</si>
  <si>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</si>
  <si>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</si>
  <si>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</si>
  <si>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</si>
  <si>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</si>
  <si>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</si>
  <si>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</si>
  <si>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</si>
  <si>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</si>
  <si>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</si>
  <si>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</si>
  <si>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</si>
  <si>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</si>
  <si>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</si>
  <si>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</si>
  <si>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</si>
  <si>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</si>
  <si>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</si>
  <si>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</si>
  <si>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</si>
  <si>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</si>
  <si>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</si>
  <si>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</si>
  <si>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</si>
  <si>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</si>
  <si>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</si>
  <si>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</si>
  <si>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</si>
  <si>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</si>
  <si>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</si>
  <si>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</si>
  <si>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</si>
  <si>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</si>
  <si>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</si>
  <si>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</si>
  <si>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</si>
  <si>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</si>
  <si>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</si>
  <si>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</si>
  <si>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</si>
  <si>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</si>
  <si>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</si>
  <si>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</si>
  <si>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</si>
  <si>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</si>
  <si>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</si>
  <si>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</si>
  <si>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</si>
  <si>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</si>
  <si>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</si>
  <si>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</si>
  <si>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</si>
  <si>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</si>
  <si>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</si>
  <si>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</si>
  <si>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</si>
  <si>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</si>
  <si>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</si>
  <si>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</si>
  <si>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</si>
  <si>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</si>
  <si>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</si>
  <si>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</si>
  <si>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</si>
  <si>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</si>
  <si>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</si>
  <si>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</si>
  <si>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</si>
  <si>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</si>
  <si>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</si>
  <si>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</si>
  <si>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</si>
  <si>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</si>
  <si>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</si>
  <si>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</si>
  <si>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</si>
  <si>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</si>
  <si>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</si>
  <si>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</si>
  <si>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</si>
  <si>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</si>
  <si>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</si>
  <si>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</si>
  <si>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</si>
  <si>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</si>
  <si>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</si>
  <si>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</si>
  <si>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</si>
  <si>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</si>
  <si>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</si>
  <si>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</si>
  <si>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</si>
  <si>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</si>
  <si>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</si>
  <si>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</si>
  <si>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</si>
  <si>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</si>
  <si>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</si>
  <si>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</si>
  <si>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</si>
  <si>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</si>
  <si>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</si>
  <si>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</si>
  <si>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</si>
  <si>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</si>
  <si>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</si>
  <si>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</si>
  <si>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</si>
  <si>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</si>
  <si>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</si>
  <si>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</si>
  <si>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</si>
  <si>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</si>
  <si>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</si>
  <si>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</si>
  <si>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</si>
  <si>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</si>
  <si>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</si>
  <si>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</si>
  <si>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</si>
  <si>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</si>
  <si>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</si>
  <si>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</si>
  <si>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</si>
  <si>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</si>
  <si>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</si>
  <si>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</si>
  <si>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</si>
  <si>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</si>
  <si>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</si>
  <si>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</si>
  <si>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</si>
  <si>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</si>
  <si>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</si>
  <si>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</si>
  <si>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</si>
  <si>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</si>
  <si>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</si>
  <si>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</si>
  <si>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</si>
  <si>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</si>
  <si>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</si>
  <si>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</si>
  <si>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</si>
  <si>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</si>
  <si>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</si>
  <si>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</si>
  <si>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</si>
  <si>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</si>
  <si>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</si>
  <si>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</si>
  <si>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</si>
  <si>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</si>
  <si>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</si>
  <si>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</si>
  <si>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</si>
  <si>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</si>
  <si>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</si>
  <si>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</si>
  <si>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</si>
  <si>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</si>
  <si>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</si>
  <si>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</si>
  <si>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</si>
  <si>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</si>
  <si>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</si>
  <si>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</si>
  <si>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</si>
  <si>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</si>
  <si>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</si>
  <si>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</si>
  <si>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</si>
  <si>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</si>
  <si>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</si>
  <si>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</si>
  <si>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</si>
  <si>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</si>
  <si>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</si>
  <si>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</si>
  <si>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</si>
  <si>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</si>
  <si>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</si>
  <si>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</si>
  <si>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</si>
  <si>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</si>
  <si>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</si>
  <si>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</si>
  <si>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</si>
  <si>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</si>
  <si>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</si>
  <si>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</si>
  <si>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</si>
  <si>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</si>
  <si>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</si>
  <si>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</si>
  <si>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</si>
  <si>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</si>
  <si>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</si>
  <si>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</si>
  <si>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</si>
  <si>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</si>
  <si>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</si>
  <si>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</si>
  <si>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</si>
  <si>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</si>
  <si>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</si>
  <si>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</si>
  <si>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</si>
  <si>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</si>
  <si>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</si>
  <si>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</si>
  <si>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</si>
  <si>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</si>
  <si>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</si>
  <si>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</si>
  <si>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</si>
  <si>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</si>
  <si>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</si>
  <si>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</si>
  <si>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</si>
  <si>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</si>
  <si>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</si>
  <si>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</si>
  <si>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</si>
  <si>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</si>
  <si>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</si>
  <si>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</si>
  <si>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</si>
  <si>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</si>
  <si>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</si>
  <si>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</si>
  <si>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</si>
  <si>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</si>
  <si>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</si>
  <si>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</si>
  <si>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</si>
  <si>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</si>
  <si>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</si>
  <si>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</si>
  <si>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</si>
  <si>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</si>
  <si>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</si>
  <si>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</si>
  <si>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</si>
  <si>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</si>
  <si>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</si>
  <si>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</si>
  <si>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</si>
  <si>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</si>
  <si>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</si>
  <si>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</si>
  <si>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</si>
  <si>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</si>
  <si>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</si>
  <si>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</si>
  <si>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</si>
  <si>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</si>
  <si>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</si>
  <si>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</si>
  <si>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</si>
  <si>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</si>
  <si>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</si>
  <si>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</si>
  <si>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</si>
  <si>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</si>
  <si>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</si>
  <si>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</si>
  <si>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</si>
  <si>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</si>
  <si>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</si>
  <si>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</si>
  <si>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</si>
  <si>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</si>
  <si>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</si>
  <si>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</si>
  <si>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</si>
  <si>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</si>
  <si>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</si>
  <si>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</si>
  <si>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</si>
  <si>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</si>
  <si>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</si>
  <si>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</si>
  <si>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</si>
  <si>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</si>
  <si>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</si>
  <si>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</si>
  <si>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</si>
  <si>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</si>
  <si>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</si>
  <si>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</si>
  <si>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</si>
  <si>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</si>
  <si>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</si>
  <si>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</si>
  <si>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</si>
  <si>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</si>
  <si>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</si>
  <si>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</si>
  <si>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</si>
  <si>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</si>
  <si>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</si>
  <si>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</si>
  <si>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</si>
  <si>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</si>
  <si>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</si>
  <si>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</si>
  <si>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</si>
  <si>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</si>
  <si>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</si>
  <si>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</si>
  <si>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</si>
  <si>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</si>
  <si>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</si>
  <si>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</si>
  <si>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</si>
  <si>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</si>
  <si>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</si>
  <si>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</si>
  <si>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</si>
  <si>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</si>
  <si>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</si>
  <si>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</si>
  <si>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</si>
  <si>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</si>
  <si>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</si>
  <si>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</si>
  <si>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</si>
  <si>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</si>
  <si>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</si>
  <si>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</si>
  <si>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</si>
  <si>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</si>
  <si>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</si>
  <si>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</si>
  <si>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</si>
  <si>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</si>
  <si>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</si>
  <si>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</si>
  <si>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</si>
  <si>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</si>
  <si>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</si>
  <si>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</si>
  <si>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</si>
  <si>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</si>
  <si>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</si>
  <si>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</si>
  <si>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</si>
  <si>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</si>
  <si>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</si>
  <si>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</si>
  <si>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</si>
  <si>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</si>
  <si>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</si>
  <si>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</si>
  <si>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</si>
  <si>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</si>
  <si>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</si>
  <si>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</si>
  <si>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</si>
  <si>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</si>
  <si>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</si>
  <si>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</si>
  <si>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</si>
  <si>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</si>
  <si>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</si>
  <si>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</si>
  <si>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</si>
  <si>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</si>
  <si>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</si>
  <si>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</si>
  <si>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</si>
  <si>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</si>
  <si>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</si>
  <si>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</si>
  <si>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</si>
  <si>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</si>
  <si>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</si>
  <si>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</si>
  <si>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</si>
  <si>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</si>
  <si>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</si>
  <si>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</si>
  <si>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</si>
  <si>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</si>
  <si>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</si>
  <si>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</si>
  <si>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</si>
  <si>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</si>
  <si>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</si>
  <si>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</si>
  <si>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</si>
  <si>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</si>
  <si>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</si>
  <si>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</si>
  <si>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</si>
  <si>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</si>
  <si>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</si>
  <si>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</si>
  <si>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</si>
  <si>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</si>
  <si>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</si>
  <si>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</si>
  <si>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</si>
  <si>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</si>
  <si>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</si>
  <si>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</si>
  <si>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</si>
  <si>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</si>
  <si>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</si>
  <si>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</si>
  <si>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</si>
  <si>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</si>
  <si>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</si>
  <si>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</si>
  <si>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</si>
  <si>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</si>
  <si>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</si>
  <si>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</si>
  <si>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</si>
  <si>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</si>
  <si>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</si>
  <si>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</si>
  <si>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</si>
  <si>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</si>
  <si>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</si>
  <si>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</si>
  <si>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</si>
  <si>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</si>
  <si>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</si>
  <si>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</si>
  <si>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</si>
  <si>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</si>
  <si>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</si>
  <si>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</si>
  <si>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</si>
  <si>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</si>
  <si>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</si>
  <si>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</si>
  <si>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</si>
  <si>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</si>
  <si>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</si>
  <si>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</si>
  <si>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</si>
  <si>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</si>
  <si>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</si>
  <si>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</si>
  <si>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</si>
  <si>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</si>
  <si>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</si>
  <si>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</si>
  <si>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</si>
  <si>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</si>
  <si>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</si>
  <si>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</si>
  <si>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</si>
  <si>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</si>
  <si>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</si>
  <si>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</si>
  <si>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</si>
  <si>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</si>
  <si>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</si>
  <si>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</si>
  <si>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</si>
  <si>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</si>
  <si>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</si>
  <si>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</si>
  <si>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</si>
  <si>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</si>
  <si>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</si>
  <si>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</si>
  <si>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</si>
  <si>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</si>
  <si>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</si>
  <si>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</si>
  <si>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</si>
  <si>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</si>
  <si>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</si>
  <si>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</si>
  <si>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</si>
  <si>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</si>
  <si>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</si>
  <si>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</si>
  <si>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</si>
  <si>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</si>
  <si>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</si>
  <si>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</si>
  <si>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</si>
  <si>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</si>
  <si>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</si>
  <si>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</si>
  <si>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</si>
  <si>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</si>
  <si>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</si>
  <si>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</si>
  <si>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</si>
  <si>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</si>
  <si>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</si>
  <si>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</si>
  <si>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</si>
  <si>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</si>
  <si>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</si>
  <si>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</si>
  <si>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</si>
  <si>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</si>
  <si>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</si>
  <si>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</si>
  <si>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</si>
  <si>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</si>
  <si>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</si>
  <si>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</si>
  <si>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</si>
  <si>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</si>
  <si>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</si>
  <si>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</si>
  <si>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</si>
  <si>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</si>
  <si>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</si>
  <si>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</si>
  <si>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</si>
  <si>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</si>
  <si>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</si>
  <si>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</si>
  <si>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</si>
  <si>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</si>
  <si>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</si>
  <si>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</si>
  <si>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</si>
  <si>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</si>
  <si>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</si>
  <si>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</si>
  <si>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</si>
  <si>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</si>
  <si>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</si>
  <si>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</si>
  <si>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</si>
  <si>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</si>
  <si>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</si>
  <si>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</si>
  <si>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</si>
  <si>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</si>
  <si>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</si>
  <si>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</si>
  <si>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</si>
  <si>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</si>
  <si>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</si>
  <si>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</si>
  <si>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</si>
  <si>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</si>
  <si>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</si>
  <si>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</si>
  <si>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</si>
  <si>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</si>
  <si>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</si>
  <si>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</si>
  <si>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</si>
  <si>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</si>
  <si>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</si>
  <si>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</si>
  <si>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</si>
  <si>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</si>
  <si>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</si>
  <si>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</si>
  <si>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</si>
  <si>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</si>
  <si>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</si>
  <si>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</si>
  <si>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</si>
  <si>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</si>
  <si>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</si>
  <si>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</si>
  <si>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</si>
  <si>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</si>
  <si>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</si>
  <si>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</si>
  <si>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</si>
  <si>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</si>
  <si>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</si>
  <si>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</si>
  <si>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</si>
  <si>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</si>
  <si>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</si>
  <si>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</si>
  <si>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</si>
  <si>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</si>
  <si>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</si>
  <si>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</si>
  <si>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</si>
  <si>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</si>
  <si>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</si>
  <si>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</si>
  <si>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</si>
  <si>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</si>
  <si>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</si>
  <si>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</si>
  <si>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</si>
  <si>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</si>
  <si>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</si>
  <si>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</si>
  <si>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</si>
  <si>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</si>
  <si>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</si>
  <si>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</si>
  <si>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</si>
  <si>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</si>
  <si>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</si>
  <si>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</si>
  <si>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</si>
  <si>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</si>
  <si>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</si>
  <si>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</si>
  <si>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</si>
  <si>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</si>
  <si>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</si>
  <si>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</si>
  <si>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</si>
  <si>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</si>
  <si>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</si>
  <si>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</si>
  <si>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</si>
  <si>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</si>
  <si>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</si>
  <si>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</si>
  <si>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</si>
  <si>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</si>
  <si>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</si>
  <si>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</si>
  <si>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</si>
  <si>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</si>
  <si>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</si>
  <si>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</si>
  <si>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</si>
  <si>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</si>
  <si>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</si>
  <si>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</si>
  <si>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</si>
  <si>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</si>
  <si>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</si>
  <si>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</si>
  <si>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</si>
  <si>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</si>
  <si>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</si>
  <si>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</si>
  <si>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</si>
  <si>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</si>
  <si>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</si>
  <si>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</si>
  <si>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</si>
  <si>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</si>
  <si>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</si>
  <si>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</si>
  <si>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</si>
  <si>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</si>
  <si>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</si>
  <si>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</si>
  <si>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</si>
  <si>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</si>
  <si>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</si>
  <si>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</si>
  <si>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</si>
  <si>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</si>
  <si>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</si>
  <si>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</si>
  <si>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</si>
  <si>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</si>
  <si>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</si>
  <si>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</si>
  <si>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</si>
  <si>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</si>
  <si>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</si>
  <si>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</si>
  <si>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</si>
  <si>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</si>
  <si>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</si>
  <si>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</si>
  <si>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</si>
  <si>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</si>
  <si>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</si>
  <si>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</si>
  <si>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</si>
  <si>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</si>
  <si>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</si>
  <si>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</si>
  <si>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</si>
  <si>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</si>
  <si>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</si>
  <si>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</si>
  <si>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</si>
  <si>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</si>
  <si>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</si>
  <si>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</si>
  <si>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</si>
  <si>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</si>
  <si>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</si>
  <si>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</si>
  <si>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</si>
  <si>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</si>
  <si>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</si>
  <si>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</si>
  <si>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</si>
  <si>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</si>
  <si>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</si>
  <si>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</si>
  <si>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</si>
  <si>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</si>
  <si>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</si>
  <si>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</si>
  <si>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</si>
  <si>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</si>
  <si>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</si>
  <si>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</si>
  <si>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</si>
  <si>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</si>
  <si>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</si>
  <si>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</si>
  <si>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</si>
  <si>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</si>
  <si>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</si>
  <si>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</si>
  <si>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</si>
  <si>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</si>
  <si>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</si>
  <si>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</si>
  <si>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</si>
  <si>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</si>
  <si>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</si>
  <si>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</si>
  <si>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</si>
  <si>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</si>
  <si>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</si>
  <si>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</si>
  <si>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</si>
  <si>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</si>
  <si>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</si>
  <si>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</si>
  <si>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</si>
  <si>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</si>
  <si>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</si>
  <si>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</si>
  <si>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</si>
  <si>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</si>
  <si>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</si>
  <si>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</si>
  <si>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</si>
  <si>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</si>
  <si>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</si>
  <si>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</si>
  <si>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</si>
  <si>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</si>
  <si>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</si>
  <si>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</si>
  <si>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</si>
  <si>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</si>
  <si>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</si>
  <si>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</si>
  <si>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</si>
  <si>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</si>
  <si>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</si>
  <si>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</si>
  <si>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</si>
  <si>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</si>
  <si>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</si>
  <si>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</si>
  <si>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</si>
  <si>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</si>
  <si>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</si>
  <si>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</si>
  <si>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</si>
  <si>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</si>
  <si>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</si>
  <si>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</si>
  <si>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</si>
  <si>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</si>
  <si>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</si>
  <si>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</si>
  <si>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</si>
  <si>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</si>
  <si>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</si>
  <si>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</si>
  <si>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</si>
  <si>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</si>
  <si>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</si>
  <si>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</si>
  <si>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</si>
  <si>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</si>
  <si>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</si>
  <si>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</si>
  <si>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</si>
  <si>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</si>
  <si>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</si>
  <si>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</si>
  <si>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</si>
  <si>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</si>
  <si>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</si>
  <si>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</si>
  <si>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</si>
  <si>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</si>
  <si>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</si>
  <si>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</si>
  <si>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</si>
  <si>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</si>
  <si>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</si>
  <si>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</si>
  <si>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</si>
  <si>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</si>
  <si>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</si>
  <si>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</si>
  <si>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</si>
  <si>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</si>
  <si>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</si>
  <si>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</si>
  <si>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</si>
  <si>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</si>
  <si>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</si>
  <si>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</si>
  <si>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</si>
  <si>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</si>
  <si>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</si>
  <si>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</si>
  <si>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</si>
  <si>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</si>
  <si>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</si>
  <si>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</si>
  <si>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</si>
  <si>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</si>
  <si>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</si>
  <si>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</si>
  <si>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</si>
  <si>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</si>
  <si>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</si>
  <si>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</si>
  <si>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</si>
  <si>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</si>
  <si>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</si>
  <si>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</si>
  <si>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</si>
  <si>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</si>
  <si>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</si>
  <si>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</si>
  <si>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</si>
  <si>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</si>
  <si>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</si>
  <si>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</si>
  <si>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</si>
  <si>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</si>
  <si>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</si>
  <si>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</si>
  <si>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</si>
  <si>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</si>
  <si>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</si>
  <si>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</si>
  <si>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</si>
  <si>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</si>
  <si>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</si>
  <si>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</si>
  <si>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</si>
  <si>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</si>
  <si>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</si>
  <si>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</si>
  <si>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</si>
  <si>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</si>
  <si>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</si>
  <si>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</si>
  <si>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</si>
  <si>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</si>
  <si>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</si>
  <si>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</si>
  <si>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</si>
  <si>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</si>
  <si>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</si>
  <si>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</si>
  <si>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</si>
  <si>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</si>
  <si>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</si>
  <si>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</si>
  <si>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</si>
  <si>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</si>
  <si>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</si>
  <si>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</si>
  <si>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</si>
  <si>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</si>
  <si>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</si>
  <si>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</si>
  <si>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</si>
  <si>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</si>
  <si>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</si>
  <si>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</si>
  <si>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</si>
  <si>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</si>
  <si>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</si>
  <si>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</si>
  <si>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</si>
  <si>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</si>
  <si>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</si>
  <si>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</si>
  <si>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</si>
  <si>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</si>
  <si>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</si>
  <si>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</si>
  <si>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</si>
  <si>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</si>
  <si>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</si>
  <si>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</si>
  <si>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</si>
  <si>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</si>
  <si>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</si>
  <si>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</si>
  <si>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</si>
  <si>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</si>
  <si>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</si>
  <si>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</si>
  <si>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</si>
  <si>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</si>
  <si>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</si>
  <si>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</si>
  <si>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</si>
  <si>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</si>
  <si>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</si>
  <si>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</si>
  <si>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</si>
  <si>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</si>
  <si>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</si>
  <si>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</si>
  <si>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</si>
  <si>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</si>
  <si>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</si>
  <si>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</si>
  <si>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</si>
  <si>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</si>
  <si>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</si>
  <si>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</si>
  <si>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</si>
  <si>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</si>
  <si>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</si>
  <si>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</si>
  <si>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</si>
  <si>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</si>
  <si>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</si>
  <si>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</si>
  <si>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</si>
  <si>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</si>
  <si>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</si>
  <si>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</si>
  <si>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</si>
  <si>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</si>
  <si>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</si>
  <si>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</si>
  <si>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</si>
  <si>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</si>
  <si>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</si>
  <si>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</si>
  <si>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</si>
  <si>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</si>
  <si>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</si>
  <si>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</si>
  <si>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</si>
  <si>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</si>
  <si>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</si>
  <si>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</si>
  <si>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</si>
  <si>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</si>
  <si>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</si>
  <si>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</si>
  <si>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</si>
  <si>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</si>
  <si>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</si>
  <si>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</si>
  <si>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</si>
  <si>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</si>
  <si>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</si>
  <si>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</si>
  <si>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</si>
  <si>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</si>
  <si>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</si>
  <si>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</si>
  <si>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</si>
  <si>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</si>
  <si>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</si>
  <si>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</si>
  <si>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</si>
  <si>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</si>
  <si>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</si>
  <si>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</si>
  <si>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</si>
  <si>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</si>
  <si>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</si>
  <si>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</si>
  <si>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</si>
  <si>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</si>
  <si>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</si>
  <si>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</si>
  <si>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</si>
  <si>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</si>
  <si>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</si>
  <si>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</si>
  <si>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</si>
  <si>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</si>
  <si>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</si>
  <si>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</si>
  <si>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</si>
  <si>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</si>
  <si>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</si>
  <si>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</si>
  <si>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</si>
  <si>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</si>
  <si>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</si>
  <si>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</si>
  <si>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</si>
  <si>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</si>
  <si>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</si>
  <si>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</si>
  <si>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</si>
  <si>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</si>
  <si>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</si>
  <si>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</si>
  <si>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</si>
  <si>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</si>
  <si>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</si>
  <si>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</si>
  <si>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</si>
  <si>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</si>
  <si>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</si>
  <si>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</si>
  <si>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</si>
  <si>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</si>
  <si>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</si>
  <si>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</si>
  <si>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</si>
  <si>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</si>
  <si>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</si>
  <si>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</si>
  <si>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</si>
  <si>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</si>
  <si>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</si>
  <si>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</si>
  <si>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</si>
  <si>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</si>
  <si>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</si>
  <si>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</si>
  <si>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</si>
  <si>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</si>
  <si>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</si>
  <si>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</si>
  <si>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</si>
  <si>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</si>
  <si>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</si>
  <si>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</si>
  <si>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</si>
  <si>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</si>
  <si>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</si>
  <si>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</si>
  <si>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</si>
  <si>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</si>
  <si>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</si>
  <si>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</si>
  <si>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</si>
  <si>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</si>
  <si>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</si>
  <si>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</si>
  <si>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</si>
  <si>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</si>
  <si>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</si>
  <si>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</si>
  <si>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</si>
  <si>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</si>
  <si>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</si>
  <si>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</si>
  <si>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</si>
  <si>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</si>
  <si>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</si>
  <si>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</si>
  <si>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</si>
  <si>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</si>
  <si>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</si>
  <si>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</si>
  <si>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</si>
  <si>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</si>
  <si>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</si>
  <si>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</si>
  <si>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</si>
  <si>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</si>
  <si>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</si>
  <si>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</si>
  <si>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</si>
  <si>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</si>
  <si>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</si>
  <si>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</si>
  <si>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</si>
  <si>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</si>
  <si>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</si>
  <si>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</si>
  <si>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</si>
  <si>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</si>
  <si>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</si>
  <si>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</si>
  <si>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</si>
  <si>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</si>
  <si>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</si>
  <si>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</si>
  <si>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</si>
  <si>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</si>
  <si>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</si>
  <si>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</si>
  <si>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</si>
  <si>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</si>
  <si>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</si>
  <si>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</si>
  <si>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</si>
  <si>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</si>
  <si>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</si>
  <si>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</si>
  <si>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</si>
  <si>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</si>
  <si>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</si>
  <si>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</si>
  <si>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</si>
  <si>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</si>
  <si>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</si>
  <si>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</si>
  <si>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</si>
  <si>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</si>
  <si>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</si>
  <si>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</si>
  <si>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</si>
  <si>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</si>
  <si>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</si>
  <si>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</si>
  <si>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</si>
  <si>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</si>
  <si>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</si>
  <si>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</si>
  <si>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</si>
  <si>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</si>
  <si>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</si>
  <si>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</si>
  <si>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</si>
  <si>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</si>
  <si>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</si>
  <si>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</si>
  <si>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</si>
  <si>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</si>
  <si>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</si>
  <si>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</si>
  <si>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</si>
  <si>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</si>
  <si>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</si>
  <si>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</si>
  <si>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</si>
  <si>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</si>
  <si>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</si>
  <si>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</si>
  <si>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</si>
  <si>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</si>
  <si>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</si>
  <si>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</si>
  <si>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</si>
  <si>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</si>
  <si>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</si>
  <si>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</si>
  <si>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</si>
  <si>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</si>
  <si>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</si>
  <si>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</si>
  <si>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</si>
  <si>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</si>
  <si>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</si>
  <si>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</si>
  <si>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</si>
  <si>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</si>
  <si>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</si>
  <si>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</si>
  <si>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</si>
  <si>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</si>
  <si>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</si>
  <si>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</si>
  <si>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</si>
  <si>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</si>
  <si>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</si>
  <si>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</si>
  <si>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</si>
  <si>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</si>
  <si>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</si>
  <si>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</si>
  <si>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</si>
  <si>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</si>
  <si>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</si>
  <si>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</si>
  <si>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</si>
  <si>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</si>
  <si>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</si>
  <si>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</si>
  <si>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</si>
  <si>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</si>
  <si>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</si>
  <si>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</si>
  <si>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</si>
  <si>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</si>
  <si>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</si>
  <si>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</si>
  <si>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</si>
  <si>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</si>
  <si>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</si>
  <si>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</si>
  <si>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</si>
  <si>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</si>
  <si>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</si>
  <si>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</si>
  <si>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</si>
  <si>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</si>
  <si>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</si>
  <si>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</si>
  <si>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</si>
  <si>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</si>
  <si>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</si>
  <si>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</si>
  <si>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</si>
  <si>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</si>
  <si>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</si>
  <si>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</si>
  <si>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</si>
  <si>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</si>
  <si>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</si>
  <si>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</si>
  <si>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</si>
  <si>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</si>
  <si>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</si>
  <si>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</si>
  <si>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</si>
  <si>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</si>
  <si>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</si>
  <si>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</si>
  <si>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</si>
  <si>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</si>
  <si>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</si>
  <si>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</si>
  <si>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</si>
  <si>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</si>
  <si>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</si>
  <si>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</si>
  <si>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</si>
  <si>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</si>
  <si>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</si>
  <si>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</si>
  <si>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</si>
  <si>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</si>
  <si>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</si>
  <si>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</si>
  <si>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</si>
  <si>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</si>
  <si>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</si>
  <si>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</si>
  <si>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</si>
  <si>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</si>
  <si>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</si>
  <si>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</si>
  <si>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</si>
  <si>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</si>
  <si>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</si>
  <si>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</si>
  <si>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</si>
  <si>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</si>
  <si>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</si>
  <si>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</si>
  <si>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</si>
  <si>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</si>
  <si>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</si>
  <si>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</si>
  <si>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</si>
  <si>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</si>
  <si>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</si>
  <si>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</si>
  <si>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</si>
  <si>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</si>
  <si>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</si>
  <si>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</si>
  <si>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</si>
  <si>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</si>
  <si>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</si>
  <si>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</si>
  <si>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</si>
  <si>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</si>
  <si>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</si>
  <si>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</si>
  <si>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</si>
  <si>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</si>
  <si>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</si>
  <si>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</si>
  <si>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</si>
  <si>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</si>
  <si>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</si>
  <si>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</si>
  <si>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</si>
  <si>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</si>
  <si>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</si>
  <si>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</si>
  <si>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</si>
  <si>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</si>
  <si>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</si>
  <si>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</si>
  <si>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</si>
  <si>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</si>
  <si>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</si>
  <si>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</si>
  <si>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</si>
  <si>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</si>
  <si>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</si>
  <si>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</si>
  <si>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</si>
  <si>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</si>
  <si>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</si>
  <si>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</si>
  <si>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</si>
  <si>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</si>
  <si>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</si>
  <si>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</si>
  <si>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</si>
  <si>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</si>
  <si>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</si>
  <si>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</si>
  <si>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</si>
  <si>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</si>
  <si>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</si>
  <si>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</si>
  <si>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</si>
  <si>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</si>
  <si>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</si>
  <si>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</si>
  <si>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</si>
  <si>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</si>
  <si>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</si>
  <si>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</si>
  <si>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</si>
  <si>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</si>
  <si>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</si>
  <si>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</si>
  <si>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</si>
  <si>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</si>
  <si>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</si>
  <si>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</si>
  <si>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</si>
  <si>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</si>
  <si>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</si>
  <si>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</si>
  <si>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</si>
  <si>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</si>
  <si>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</si>
  <si>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</si>
  <si>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</si>
  <si>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</si>
  <si>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</si>
  <si>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</si>
  <si>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</si>
  <si>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</si>
  <si>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</si>
  <si>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</si>
  <si>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</si>
  <si>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</si>
  <si>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</si>
  <si>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</si>
  <si>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</si>
  <si>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</si>
  <si>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</si>
  <si>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</si>
  <si>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</si>
  <si>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</si>
  <si>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</si>
  <si>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</si>
  <si>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</si>
  <si>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</si>
  <si>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</si>
  <si>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</si>
  <si>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</si>
  <si>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</si>
  <si>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</si>
  <si>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</si>
  <si>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</si>
  <si>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</si>
  <si>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</si>
  <si>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</si>
  <si>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</si>
  <si>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</si>
  <si>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</si>
  <si>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</si>
  <si>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</si>
  <si>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</si>
  <si>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</si>
  <si>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</si>
  <si>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</si>
  <si>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</si>
  <si>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</si>
  <si>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</si>
  <si>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</si>
  <si>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</si>
  <si>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</si>
  <si>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</si>
  <si>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</si>
  <si>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</si>
  <si>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</si>
  <si>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</si>
  <si>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</si>
  <si>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</si>
  <si>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</si>
  <si>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</si>
  <si>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</si>
  <si>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</si>
  <si>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</si>
  <si>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</si>
  <si>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</si>
  <si>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</si>
  <si>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</si>
  <si>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</si>
  <si>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</si>
  <si>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</si>
  <si>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</si>
  <si>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</si>
  <si>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</si>
  <si>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</si>
  <si>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</si>
  <si>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</si>
  <si>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</si>
  <si>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</si>
  <si>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</si>
  <si>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</si>
  <si>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</si>
  <si>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</si>
  <si>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</si>
  <si>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</si>
  <si>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</si>
  <si>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</si>
  <si>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</si>
  <si>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</si>
  <si>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</si>
  <si>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</si>
  <si>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</si>
  <si>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</si>
  <si>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</si>
  <si>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</si>
  <si>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</si>
  <si>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</si>
  <si>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</si>
  <si>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</si>
  <si>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</si>
  <si>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</si>
  <si>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</si>
  <si>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</si>
  <si>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</si>
  <si>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</si>
  <si>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</si>
  <si>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</si>
  <si>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</si>
  <si>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</si>
  <si>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</si>
  <si>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</si>
  <si>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</si>
  <si>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</si>
  <si>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</si>
  <si>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</si>
  <si>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</si>
  <si>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</si>
  <si>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</si>
  <si>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</si>
  <si>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</si>
  <si>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</si>
  <si>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</si>
  <si>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</si>
  <si>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</si>
  <si>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</si>
  <si>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</si>
  <si>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</si>
  <si>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</si>
  <si>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</si>
  <si>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</si>
  <si>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</si>
  <si>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</si>
  <si>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</si>
  <si>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</si>
  <si>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</si>
  <si>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</si>
  <si>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</si>
  <si>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</si>
  <si>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</si>
  <si>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</si>
  <si>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</si>
  <si>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</si>
  <si>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</si>
  <si>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</si>
  <si>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</si>
  <si>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</si>
  <si>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</si>
  <si>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</si>
  <si>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</si>
  <si>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</si>
  <si>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</si>
  <si>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</si>
  <si>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</si>
  <si>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</si>
  <si>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</si>
  <si>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</si>
  <si>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</si>
  <si>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</si>
  <si>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</si>
  <si>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</si>
  <si>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</si>
  <si>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</si>
  <si>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</si>
  <si>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</si>
  <si>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</si>
  <si>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</si>
  <si>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</si>
  <si>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</si>
  <si>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</si>
  <si>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</si>
  <si>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</si>
  <si>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</si>
  <si>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</si>
  <si>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</si>
  <si>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</si>
  <si>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</si>
  <si>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</si>
  <si>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</si>
  <si>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</si>
  <si>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</si>
  <si>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</si>
  <si>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</si>
  <si>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</si>
  <si>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</si>
  <si>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</si>
  <si>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</si>
  <si>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</si>
  <si>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</si>
  <si>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</si>
  <si>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</si>
  <si>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</si>
  <si>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</si>
  <si>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</si>
  <si>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</si>
  <si>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</si>
  <si>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</si>
  <si>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</si>
  <si>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</si>
  <si>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</si>
  <si>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</si>
  <si>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</si>
  <si>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</si>
  <si>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</si>
  <si>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</si>
  <si>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</si>
  <si>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</si>
  <si>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</si>
  <si>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</si>
  <si>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</si>
  <si>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</si>
  <si>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</si>
  <si>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</si>
  <si>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</si>
  <si>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</si>
  <si>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</si>
  <si>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</si>
  <si>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</si>
  <si>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</si>
  <si>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</si>
  <si>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</si>
  <si>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</si>
  <si>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</si>
  <si>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</si>
  <si>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</si>
  <si>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</si>
  <si>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</si>
  <si>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</si>
  <si>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</si>
  <si>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</si>
  <si>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</si>
  <si>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</si>
  <si>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</si>
  <si>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</si>
  <si>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</si>
  <si>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</si>
  <si>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</si>
  <si>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</si>
  <si>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</si>
  <si>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</si>
  <si>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</si>
  <si>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</si>
  <si>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</si>
  <si>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</si>
  <si>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</si>
  <si>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</si>
  <si>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</si>
  <si>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</si>
  <si>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</si>
  <si>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</si>
  <si>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</si>
  <si>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</si>
  <si>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</si>
  <si>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</si>
  <si>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</si>
  <si>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</si>
  <si>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</si>
  <si>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</si>
  <si>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</si>
  <si>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</si>
  <si>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</si>
  <si>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</si>
  <si>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</si>
  <si>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</si>
  <si>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</si>
  <si>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</si>
  <si>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</si>
  <si>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</si>
  <si>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</si>
  <si>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</si>
  <si>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</si>
  <si>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</si>
  <si>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</si>
  <si>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</si>
  <si>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</si>
  <si>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</si>
  <si>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</si>
  <si>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</si>
  <si>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</si>
  <si>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</si>
  <si>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</si>
  <si>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</si>
  <si>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</si>
  <si>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</si>
  <si>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</si>
  <si>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</si>
  <si>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</si>
  <si>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</si>
  <si>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</si>
  <si>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</si>
  <si>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</si>
  <si>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</si>
  <si>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</si>
  <si>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</si>
  <si>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</si>
  <si>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</si>
  <si>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</si>
  <si>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</si>
  <si>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</si>
  <si>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</si>
  <si>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</si>
  <si>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</si>
  <si>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</si>
  <si>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</si>
  <si>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</si>
  <si>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</si>
  <si>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</si>
  <si>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</si>
  <si>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</si>
  <si>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</si>
  <si>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</si>
  <si>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</si>
  <si>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</si>
  <si>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</si>
  <si>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</si>
  <si>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</si>
  <si>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</si>
  <si>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</si>
  <si>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</si>
  <si>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</si>
  <si>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</si>
  <si>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</si>
  <si>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</si>
  <si>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</si>
  <si>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</si>
  <si>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</si>
  <si>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</si>
  <si>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</si>
  <si>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</si>
  <si>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</si>
  <si>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</si>
  <si>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</si>
  <si>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</si>
  <si>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</si>
  <si>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</si>
  <si>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</si>
  <si>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</si>
  <si>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</si>
  <si>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</si>
  <si>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</si>
  <si>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</si>
  <si>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</si>
  <si>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</si>
  <si>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</si>
  <si>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</si>
  <si>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</si>
  <si>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</si>
  <si>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</si>
  <si>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</si>
  <si>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</si>
  <si>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</si>
  <si>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</si>
  <si>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</si>
  <si>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</si>
  <si>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</si>
  <si>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</si>
  <si>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</si>
  <si>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</si>
  <si>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</si>
  <si>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</si>
  <si>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</si>
  <si>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</si>
  <si>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</si>
  <si>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</si>
  <si>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</si>
  <si>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</si>
  <si>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</si>
  <si>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</si>
  <si>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</si>
  <si>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</si>
  <si>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</si>
  <si>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</si>
  <si>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</si>
  <si>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</si>
  <si>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</si>
  <si>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</si>
  <si>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</si>
  <si>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</si>
  <si>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</si>
  <si>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</si>
  <si>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</si>
  <si>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</si>
  <si>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</si>
  <si>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</si>
  <si>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</si>
  <si>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</si>
  <si>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</si>
  <si>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</si>
  <si>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</si>
  <si>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</si>
  <si>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</si>
  <si>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</si>
  <si>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</si>
  <si>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</si>
  <si>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</si>
  <si>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</si>
  <si>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</si>
  <si>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</si>
  <si>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</si>
  <si>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</si>
  <si>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</si>
  <si>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</si>
  <si>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</si>
  <si>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</si>
  <si>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</si>
  <si>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</si>
  <si>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</si>
  <si>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</si>
  <si>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</si>
  <si>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</si>
  <si>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</si>
  <si>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</si>
  <si>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</si>
  <si>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</si>
  <si>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</si>
  <si>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</si>
  <si>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</si>
  <si>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</si>
  <si>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</si>
  <si>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</si>
  <si>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</si>
  <si>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</si>
  <si>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</si>
  <si>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</si>
  <si>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</si>
  <si>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</si>
  <si>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</si>
  <si>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</si>
  <si>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</si>
  <si>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</si>
  <si>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</si>
  <si>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</si>
  <si>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</si>
  <si>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</si>
  <si>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</si>
  <si>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</si>
  <si>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</si>
  <si>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</si>
  <si>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</si>
  <si>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</si>
  <si>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</si>
  <si>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</si>
  <si>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</si>
  <si>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</si>
  <si>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</si>
  <si>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</si>
  <si>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</si>
  <si>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</si>
  <si>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</si>
  <si>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</si>
  <si>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</si>
  <si>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</si>
  <si>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</si>
  <si>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</si>
  <si>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</si>
  <si>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</si>
  <si>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</si>
  <si>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</si>
  <si>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</si>
  <si>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</si>
  <si>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</si>
  <si>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</si>
  <si>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</si>
  <si>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</si>
  <si>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</si>
  <si>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</si>
  <si>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</si>
  <si>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</si>
  <si>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</si>
  <si>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</si>
  <si>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</si>
  <si>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</si>
  <si>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</si>
  <si>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</si>
  <si>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</si>
  <si>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</si>
  <si>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</si>
  <si>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</si>
  <si>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</si>
  <si>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</si>
  <si>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</si>
  <si>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</si>
  <si>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</si>
  <si>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</si>
  <si>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</si>
  <si>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</si>
  <si>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</si>
  <si>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</si>
  <si>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</si>
  <si>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</si>
  <si>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</si>
  <si>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</si>
  <si>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</si>
  <si>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</si>
  <si>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</si>
  <si>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</si>
  <si>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</si>
  <si>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</si>
  <si>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</si>
  <si>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</si>
  <si>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</si>
  <si>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</si>
  <si>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</si>
  <si>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</si>
  <si>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</si>
  <si>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</si>
  <si>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</si>
  <si>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</si>
  <si>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</si>
  <si>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</si>
  <si>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</si>
  <si>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</si>
  <si>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</si>
  <si>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</si>
  <si>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</si>
  <si>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</si>
  <si>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</si>
  <si>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</si>
  <si>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</si>
  <si>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</si>
  <si>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</si>
  <si>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</si>
  <si>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</si>
  <si>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</si>
  <si>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</si>
  <si>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</si>
  <si>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</si>
  <si>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</si>
  <si>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</si>
  <si>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</si>
  <si>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</si>
  <si>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</si>
  <si>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</si>
  <si>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</si>
  <si>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</si>
  <si>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</si>
  <si>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</si>
  <si>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</si>
  <si>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</si>
  <si>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</si>
  <si>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</si>
  <si>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</si>
  <si>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</si>
  <si>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</si>
  <si>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</si>
  <si>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</si>
  <si>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</si>
  <si>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</si>
  <si>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</si>
  <si>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</si>
  <si>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</si>
  <si>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</si>
  <si>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</si>
  <si>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</si>
  <si>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</si>
  <si>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</si>
  <si>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</si>
  <si>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</si>
  <si>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</si>
  <si>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</si>
  <si>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</si>
  <si>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</si>
  <si>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</si>
  <si>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</si>
  <si>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</si>
  <si>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</si>
  <si>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</si>
  <si>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</si>
  <si>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</si>
  <si>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</si>
  <si>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</si>
  <si>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</si>
  <si>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</si>
  <si>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</si>
  <si>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</si>
  <si>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</si>
  <si>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</si>
  <si>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</si>
  <si>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</si>
  <si>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</si>
  <si>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</si>
  <si>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</si>
  <si>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</si>
  <si>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</si>
  <si>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</si>
  <si>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</si>
  <si>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</si>
  <si>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</si>
  <si>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</si>
  <si>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</si>
  <si>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</si>
  <si>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</si>
  <si>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</si>
  <si>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</si>
  <si>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</si>
  <si>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</si>
  <si>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</si>
  <si>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</si>
  <si>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</si>
  <si>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</si>
  <si>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</si>
  <si>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</si>
  <si>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</si>
  <si>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</si>
  <si>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</si>
  <si>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</si>
  <si>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</si>
  <si>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</si>
  <si>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</si>
  <si>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</si>
  <si>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</si>
  <si>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</si>
  <si>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</si>
  <si>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</si>
  <si>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</si>
  <si>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</si>
  <si>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</si>
  <si>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</si>
  <si>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</si>
  <si>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</si>
  <si>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</si>
  <si>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</si>
  <si>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</si>
  <si>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</si>
  <si>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</si>
  <si>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</si>
  <si>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</si>
  <si>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</si>
  <si>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</si>
  <si>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</si>
  <si>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</si>
  <si>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</si>
  <si>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</si>
  <si>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</si>
  <si>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</si>
  <si>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</si>
  <si>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</si>
  <si>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</si>
  <si>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</si>
  <si>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</si>
  <si>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</si>
  <si>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</si>
  <si>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</si>
  <si>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</si>
  <si>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</si>
  <si>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</si>
  <si>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</si>
  <si>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</si>
  <si>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</si>
  <si>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</si>
  <si>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</si>
  <si>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</si>
  <si>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</si>
  <si>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</si>
  <si>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</si>
  <si>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</si>
  <si>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</si>
  <si>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</si>
  <si>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</si>
  <si>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</si>
  <si>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</si>
  <si>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</si>
  <si>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</si>
  <si>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</si>
  <si>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</si>
  <si>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</si>
  <si>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</si>
  <si>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</si>
  <si>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</si>
  <si>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</si>
  <si>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</si>
  <si>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</si>
  <si>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</si>
  <si>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</si>
  <si>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</si>
  <si>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</si>
  <si>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</si>
  <si>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</si>
  <si>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</si>
  <si>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</si>
  <si>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</si>
  <si>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</si>
  <si>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</si>
  <si>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</si>
  <si>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</si>
  <si>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</si>
  <si>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</si>
  <si>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</si>
  <si>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</si>
  <si>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</si>
  <si>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</si>
  <si>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</si>
  <si>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</si>
  <si>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</si>
  <si>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</si>
  <si>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</si>
  <si>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</si>
  <si>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</si>
  <si>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</si>
  <si>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</si>
  <si>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</si>
  <si>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</si>
  <si>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</si>
  <si>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</si>
  <si>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</si>
  <si>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</si>
  <si>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</si>
  <si>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</si>
  <si>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</si>
  <si>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</si>
  <si>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</si>
  <si>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</si>
  <si>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</si>
  <si>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</si>
  <si>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</si>
  <si>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</si>
  <si>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</si>
  <si>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</si>
  <si>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</si>
  <si>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</si>
  <si>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</si>
  <si>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</si>
  <si>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</si>
  <si>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</si>
  <si>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</si>
  <si>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</si>
  <si>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</si>
  <si>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</si>
  <si>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</si>
  <si>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</si>
  <si>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</si>
  <si>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</si>
  <si>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</si>
  <si>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</si>
  <si>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</si>
  <si>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</si>
  <si>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</si>
  <si>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</si>
  <si>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</si>
  <si>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</si>
  <si>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</si>
  <si>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</si>
  <si>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</si>
  <si>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</si>
  <si>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</si>
  <si>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</si>
  <si>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</si>
  <si>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</si>
  <si>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</si>
  <si>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</si>
  <si>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</si>
  <si>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</si>
  <si>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</si>
  <si>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</si>
  <si>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</si>
  <si>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</si>
  <si>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</si>
  <si>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</si>
  <si>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</si>
  <si>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</si>
  <si>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</si>
  <si>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</si>
  <si>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</si>
  <si>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</si>
  <si>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</si>
  <si>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</si>
  <si>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</si>
  <si>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</si>
  <si>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</si>
  <si>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</si>
  <si>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</si>
  <si>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</si>
  <si>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</si>
  <si>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</si>
  <si>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</si>
  <si>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</si>
  <si>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</si>
  <si>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</si>
  <si>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</si>
  <si>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</si>
  <si>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</si>
  <si>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</si>
  <si>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</si>
  <si>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</si>
  <si>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</si>
  <si>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</si>
  <si>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</si>
  <si>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</si>
  <si>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</si>
  <si>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</si>
  <si>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</si>
  <si>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</si>
  <si>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</si>
  <si>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</si>
  <si>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</si>
  <si>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</si>
  <si>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</si>
  <si>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</si>
  <si>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</si>
  <si>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</si>
  <si>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</si>
  <si>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</si>
  <si>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</si>
  <si>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</si>
  <si>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</si>
  <si>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</si>
  <si>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</si>
  <si>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</si>
  <si>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</si>
  <si>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</si>
  <si>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</si>
  <si>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</si>
  <si>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</si>
  <si>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</si>
  <si>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</si>
  <si>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</si>
  <si>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</si>
  <si>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</si>
  <si>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</si>
  <si>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</si>
  <si>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</si>
  <si>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</si>
  <si>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</si>
  <si>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</si>
  <si>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</si>
  <si>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</si>
  <si>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</si>
  <si>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</si>
  <si>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</si>
  <si>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</si>
  <si>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</si>
  <si>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</si>
  <si>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</si>
  <si>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</si>
  <si>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</si>
  <si>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</si>
  <si>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</si>
  <si>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</si>
  <si>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</si>
  <si>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</si>
  <si>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</si>
  <si>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</si>
  <si>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</si>
  <si>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</si>
  <si>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</si>
  <si>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</si>
  <si>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</si>
  <si>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</si>
  <si>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</si>
  <si>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</si>
  <si>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</si>
  <si>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</si>
  <si>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</si>
  <si>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</si>
  <si>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</si>
  <si>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</si>
  <si>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</si>
  <si>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</si>
  <si>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</si>
  <si>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</si>
  <si>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</si>
  <si>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</si>
  <si>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</si>
  <si>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</si>
  <si>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</si>
  <si>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</si>
  <si>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</si>
  <si>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</si>
  <si>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</si>
  <si>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</si>
  <si>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</si>
  <si>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</si>
  <si>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</si>
  <si>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</si>
  <si>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</si>
  <si>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</si>
  <si>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</si>
  <si>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</si>
  <si>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</si>
  <si>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</si>
  <si>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</si>
  <si>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</si>
  <si>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</si>
  <si>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</si>
  <si>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</si>
  <si>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</si>
  <si>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</si>
  <si>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</si>
  <si>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</si>
  <si>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</si>
  <si>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</si>
  <si>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</si>
  <si>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</si>
  <si>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</si>
  <si>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</si>
  <si>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</si>
  <si>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</si>
  <si>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</si>
  <si>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</si>
  <si>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</si>
  <si>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</si>
  <si>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</si>
  <si>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</si>
  <si>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</si>
  <si>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</si>
  <si>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</si>
  <si>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</si>
  <si>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</si>
  <si>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</si>
  <si>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</si>
  <si>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</si>
  <si>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</si>
  <si>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</si>
  <si>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</si>
  <si>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</si>
  <si>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</si>
  <si>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</si>
  <si>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</si>
  <si>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</si>
  <si>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</si>
  <si>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</si>
  <si>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</si>
  <si>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</si>
  <si>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</si>
  <si>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</si>
  <si>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</si>
  <si>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</si>
  <si>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</si>
  <si>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</si>
  <si>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</si>
  <si>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</si>
  <si>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</si>
  <si>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</si>
  <si>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</si>
  <si>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</si>
  <si>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</si>
  <si>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</si>
  <si>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</si>
  <si>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</si>
  <si>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</si>
  <si>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</si>
  <si>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</si>
  <si>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</si>
  <si>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</si>
  <si>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</si>
  <si>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</si>
  <si>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</si>
  <si>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</si>
  <si>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</si>
  <si>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</si>
  <si>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</si>
  <si>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</si>
  <si>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</si>
  <si>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</si>
  <si>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</si>
  <si>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</si>
  <si>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</si>
  <si>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</si>
  <si>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</si>
  <si>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</si>
  <si>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</si>
  <si>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</si>
  <si>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</si>
  <si>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</si>
  <si>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</si>
  <si>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</si>
  <si>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</si>
  <si>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</si>
  <si>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</si>
  <si>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</si>
  <si>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</si>
  <si>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</si>
  <si>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</si>
  <si>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</si>
  <si>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</si>
  <si>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</si>
  <si>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</si>
  <si>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</si>
  <si>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</si>
  <si>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</si>
  <si>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</si>
  <si>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</si>
  <si>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</si>
  <si>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</si>
  <si>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</si>
  <si>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</si>
  <si>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</si>
  <si>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</si>
  <si>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</si>
  <si>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</si>
  <si>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</si>
  <si>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</si>
  <si>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</si>
  <si>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</si>
  <si>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</si>
  <si>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</si>
  <si>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</si>
  <si>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</si>
  <si>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</si>
  <si>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</si>
  <si>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</si>
  <si>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</si>
  <si>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</si>
  <si>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</si>
  <si>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</si>
  <si>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</si>
  <si>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</si>
  <si>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</si>
  <si>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</si>
  <si>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</si>
  <si>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</si>
  <si>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</si>
  <si>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</si>
  <si>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</si>
  <si>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</si>
  <si>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</si>
  <si>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</si>
  <si>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</si>
  <si>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</si>
  <si>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</si>
  <si>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</si>
  <si>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</si>
  <si>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</si>
  <si>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</si>
  <si>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</si>
  <si>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</si>
  <si>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</si>
  <si>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</si>
  <si>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</si>
  <si>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</si>
  <si>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</si>
  <si>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</si>
  <si>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</si>
  <si>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</si>
  <si>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</si>
  <si>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</si>
  <si>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</si>
  <si>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</si>
  <si>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</si>
  <si>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</si>
  <si>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</si>
  <si>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</si>
  <si>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</si>
  <si>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</si>
  <si>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</si>
  <si>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</si>
  <si>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</si>
  <si>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</si>
  <si>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</si>
  <si>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</si>
  <si>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</si>
  <si>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</si>
  <si>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</si>
  <si>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</si>
  <si>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</si>
  <si>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</si>
  <si>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</si>
  <si>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</si>
  <si>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</si>
  <si>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</si>
  <si>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</si>
  <si>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</si>
  <si>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</si>
  <si>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</si>
  <si>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</si>
  <si>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</si>
  <si>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</si>
  <si>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</si>
  <si>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</si>
  <si>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</si>
  <si>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</si>
  <si>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</si>
  <si>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</si>
  <si>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</si>
  <si>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</si>
  <si>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</si>
  <si>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</si>
  <si>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</si>
  <si>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</si>
  <si>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</si>
  <si>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</si>
  <si>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</si>
  <si>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</si>
  <si>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</si>
  <si>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</si>
  <si>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</si>
  <si>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</si>
  <si>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</si>
  <si>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</si>
  <si>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</si>
  <si>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</si>
  <si>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</si>
  <si>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</si>
  <si>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</si>
  <si>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</si>
  <si>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</si>
  <si>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</si>
  <si>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</si>
  <si>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</si>
  <si>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</si>
  <si>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</si>
  <si>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</si>
  <si>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</si>
  <si>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</si>
  <si>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</si>
  <si>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</si>
  <si>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</si>
  <si>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</si>
  <si>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</si>
  <si>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</si>
  <si>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</si>
  <si>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</si>
  <si>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</si>
  <si>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</si>
  <si>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</si>
  <si>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</si>
  <si>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</si>
  <si>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</si>
  <si>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</si>
  <si>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</si>
  <si>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</si>
  <si>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</si>
  <si>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</si>
  <si>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</si>
  <si>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</si>
  <si>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</si>
  <si>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</si>
  <si>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</si>
  <si>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</si>
  <si>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</si>
  <si>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</si>
  <si>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</si>
  <si>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</si>
  <si>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</si>
  <si>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</si>
  <si>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</si>
  <si>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</si>
  <si>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</si>
  <si>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</si>
  <si>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</si>
  <si>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</si>
  <si>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</si>
  <si>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</si>
  <si>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</si>
  <si>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</si>
  <si>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</si>
  <si>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</si>
  <si>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</si>
  <si>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</si>
  <si>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</si>
  <si>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</si>
  <si>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</si>
  <si>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</si>
  <si>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</si>
  <si>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</si>
  <si>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</si>
  <si>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</si>
  <si>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</si>
  <si>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</si>
  <si>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</si>
  <si>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</si>
  <si>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</si>
  <si>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</si>
  <si>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</si>
  <si>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</si>
  <si>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</si>
  <si>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</si>
  <si>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</si>
  <si>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</si>
  <si>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</si>
  <si>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</si>
  <si>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</si>
  <si>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</si>
  <si>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</si>
  <si>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</si>
  <si>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</si>
  <si>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</si>
  <si>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</si>
  <si>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</si>
  <si>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</si>
  <si>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</si>
  <si>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</si>
  <si>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</si>
  <si>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</si>
  <si>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</si>
  <si>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</si>
  <si>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</si>
  <si>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</si>
  <si>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</si>
  <si>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</si>
  <si>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</si>
  <si>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</si>
  <si>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</si>
  <si>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</si>
  <si>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</si>
  <si>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</si>
  <si>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</si>
  <si>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</si>
  <si>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</si>
  <si>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</si>
  <si>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</si>
  <si>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</si>
  <si>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</si>
  <si>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</si>
  <si>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</si>
  <si>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</si>
  <si>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</si>
  <si>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</si>
  <si>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</si>
  <si>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</si>
  <si>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</si>
  <si>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</si>
  <si>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</si>
  <si>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</si>
  <si>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</si>
  <si>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</si>
  <si>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</si>
  <si>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</si>
  <si>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</si>
  <si>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</si>
  <si>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</si>
  <si>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</si>
  <si>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</si>
  <si>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</si>
  <si>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</si>
  <si>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</si>
  <si>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</si>
  <si>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</si>
  <si>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</si>
  <si>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</si>
  <si>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</si>
  <si>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</si>
  <si>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</si>
  <si>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</si>
  <si>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</si>
  <si>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</si>
  <si>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</si>
  <si>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</si>
  <si>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</si>
  <si>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</si>
  <si>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</si>
  <si>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</si>
  <si>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</si>
  <si>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</si>
  <si>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</si>
  <si>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</si>
  <si>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</si>
  <si>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</si>
  <si>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</si>
  <si>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</si>
  <si>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</si>
  <si>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</si>
  <si>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</si>
  <si>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</si>
  <si>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</si>
  <si>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</si>
  <si>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</si>
  <si>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</si>
  <si>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</si>
  <si>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</si>
  <si>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</si>
  <si>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</si>
  <si>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</si>
  <si>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</si>
  <si>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</si>
  <si>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</si>
  <si>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</si>
  <si>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</si>
  <si>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</si>
  <si>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</si>
  <si>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</si>
  <si>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</si>
  <si>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</si>
  <si>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</si>
  <si>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</si>
  <si>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</si>
  <si>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</si>
  <si>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</si>
  <si>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</si>
  <si>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</si>
  <si>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</si>
  <si>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</si>
  <si>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</si>
  <si>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</si>
  <si>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</si>
  <si>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</si>
  <si>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</si>
  <si>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</si>
  <si>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</si>
  <si>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</si>
  <si>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</si>
  <si>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</si>
  <si>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</si>
  <si>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</si>
  <si>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</si>
  <si>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</si>
  <si>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</si>
  <si>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</si>
  <si>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</si>
  <si>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</si>
  <si>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</si>
  <si>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</si>
  <si>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</si>
  <si>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</si>
  <si>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</si>
  <si>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</si>
  <si>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</si>
  <si>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</si>
  <si>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</si>
  <si>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</si>
  <si>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</si>
  <si>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</si>
  <si>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</si>
  <si>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</si>
  <si>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</si>
  <si>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</si>
  <si>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</si>
  <si>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</si>
  <si>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</si>
  <si>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</si>
  <si>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</si>
  <si>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</si>
  <si>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</si>
  <si>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</si>
  <si>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</si>
  <si>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</si>
  <si>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</si>
  <si>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</si>
  <si>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</si>
  <si>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</si>
  <si>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</si>
  <si>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</si>
  <si>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</si>
  <si>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</si>
  <si>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</si>
  <si>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</si>
  <si>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</si>
  <si>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</si>
  <si>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</si>
  <si>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</si>
  <si>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</si>
  <si>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</si>
  <si>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</si>
  <si>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</si>
  <si>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</si>
  <si>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</si>
  <si>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</si>
  <si>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</si>
  <si>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</si>
  <si>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</si>
  <si>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</si>
  <si>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</si>
  <si>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</si>
  <si>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</si>
  <si>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</si>
  <si>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</si>
  <si>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</si>
  <si>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</si>
  <si>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</si>
  <si>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</si>
  <si>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</si>
  <si>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</si>
  <si>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</si>
  <si>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</si>
  <si>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</si>
  <si>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</si>
  <si>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</si>
  <si>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</si>
  <si>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</si>
  <si>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</si>
  <si>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</si>
  <si>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</si>
  <si>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</si>
  <si>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</si>
  <si>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</si>
  <si>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</si>
  <si>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</si>
  <si>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</si>
  <si>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</si>
  <si>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</si>
  <si>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</si>
  <si>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</si>
  <si>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</si>
  <si>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</si>
  <si>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</si>
  <si>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</si>
  <si>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</si>
  <si>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</si>
  <si>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</si>
  <si>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</si>
  <si>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</si>
  <si>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</si>
  <si>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</si>
  <si>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</si>
  <si>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</si>
  <si>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</si>
  <si>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</si>
  <si>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</si>
  <si>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</si>
  <si>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</si>
  <si>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</si>
  <si>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</si>
  <si>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</si>
  <si>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</si>
  <si>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</si>
  <si>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</si>
  <si>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</si>
  <si>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</si>
  <si>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</si>
  <si>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</si>
  <si>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</si>
  <si>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</si>
  <si>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</si>
  <si>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</si>
  <si>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</si>
  <si>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</si>
  <si>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</si>
  <si>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</si>
  <si>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</si>
  <si>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</si>
  <si>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</si>
  <si>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</si>
  <si>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</si>
  <si>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</si>
  <si>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</si>
  <si>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</si>
  <si>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</si>
  <si>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</si>
  <si>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</si>
  <si>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</si>
  <si>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</si>
  <si>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</si>
  <si>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</si>
  <si>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</si>
  <si>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</si>
  <si>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</si>
  <si>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</si>
  <si>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</si>
  <si>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</si>
  <si>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</si>
  <si>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</si>
  <si>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</si>
  <si>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</si>
  <si>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</si>
  <si>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</si>
  <si>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</si>
  <si>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</si>
  <si>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</si>
  <si>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</si>
  <si>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</si>
  <si>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</si>
  <si>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</si>
  <si>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</si>
  <si>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</si>
  <si>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</si>
  <si>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</si>
  <si>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</si>
  <si>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</si>
  <si>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</si>
  <si>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</si>
  <si>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</si>
  <si>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</si>
  <si>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</si>
  <si>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</si>
  <si>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</si>
  <si>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</si>
  <si>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</si>
  <si>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</si>
  <si>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</si>
  <si>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</si>
  <si>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</si>
  <si>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</si>
  <si>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</si>
  <si>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</si>
  <si>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</si>
  <si>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</si>
  <si>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</si>
  <si>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</si>
  <si>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</si>
  <si>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</si>
  <si>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</si>
  <si>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</si>
  <si>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</si>
  <si>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</si>
  <si>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</si>
  <si>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</si>
  <si>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</si>
  <si>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</si>
  <si>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</si>
  <si>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</si>
  <si>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</si>
  <si>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</si>
  <si>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</si>
  <si>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</si>
  <si>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</si>
  <si>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</si>
  <si>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</si>
  <si>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</si>
  <si>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</si>
  <si>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</si>
  <si>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</si>
  <si>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</si>
  <si>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</si>
  <si>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</si>
  <si>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</si>
  <si>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</si>
  <si>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</si>
  <si>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</si>
  <si>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</si>
  <si>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</si>
  <si>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</si>
  <si>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</si>
  <si>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</si>
  <si>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</si>
  <si>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</si>
  <si>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</si>
  <si>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</si>
  <si>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</si>
  <si>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</si>
  <si>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</si>
  <si>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</si>
  <si>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</si>
  <si>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</si>
  <si>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</si>
  <si>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</si>
  <si>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</si>
  <si>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</si>
  <si>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</si>
  <si>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</si>
  <si>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</si>
  <si>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</si>
  <si>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</si>
  <si>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</si>
  <si>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</si>
  <si>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</si>
  <si>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</si>
  <si>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</si>
  <si>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</si>
  <si>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</si>
  <si>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</si>
  <si>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</si>
  <si>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</si>
  <si>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</si>
  <si>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</si>
  <si>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</si>
  <si>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</si>
  <si>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</si>
  <si>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</si>
  <si>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</si>
  <si>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</si>
  <si>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</si>
  <si>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</si>
  <si>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</si>
  <si>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</si>
  <si>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</si>
  <si>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</si>
  <si>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</si>
  <si>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</si>
  <si>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</si>
  <si>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</si>
  <si>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</si>
  <si>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</si>
  <si>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</si>
  <si>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</si>
  <si>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</si>
  <si>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</si>
  <si>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</si>
  <si>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</si>
  <si>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</si>
  <si>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</si>
  <si>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</si>
  <si>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</si>
  <si>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</si>
  <si>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</si>
  <si>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</si>
  <si>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</si>
  <si>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</si>
  <si>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</si>
  <si>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</si>
  <si>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</si>
  <si>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</si>
  <si>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</si>
  <si>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</si>
  <si>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</si>
  <si>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</si>
  <si>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</si>
  <si>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</si>
  <si>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</si>
  <si>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</si>
  <si>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</si>
  <si>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</si>
  <si>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</si>
  <si>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</si>
  <si>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</si>
  <si>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</si>
  <si>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</si>
  <si>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</si>
  <si>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</si>
  <si>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</si>
  <si>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</si>
  <si>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</si>
  <si>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</si>
  <si>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</si>
  <si>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</si>
  <si>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</si>
  <si>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</si>
  <si>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</si>
  <si>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</si>
  <si>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</si>
  <si>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</si>
  <si>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</si>
  <si>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</si>
  <si>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</si>
  <si>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</si>
  <si>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</si>
  <si>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</si>
  <si>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</si>
  <si>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</si>
  <si>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</si>
  <si>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</si>
  <si>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</si>
  <si>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</si>
  <si>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</si>
  <si>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</si>
  <si>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</si>
  <si>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</si>
  <si>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</si>
  <si>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</si>
  <si>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</si>
  <si>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</si>
  <si>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</si>
  <si>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</si>
  <si>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</si>
  <si>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</si>
  <si>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</si>
  <si>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</si>
  <si>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</si>
  <si>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</si>
  <si>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</si>
  <si>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</si>
  <si>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</si>
  <si>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</si>
  <si>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</si>
  <si>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</si>
  <si>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</si>
  <si>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</si>
  <si>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</si>
  <si>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</si>
  <si>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</si>
  <si>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</si>
  <si>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</si>
  <si>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</si>
  <si>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</si>
  <si>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</si>
  <si>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</si>
  <si>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</si>
  <si>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</si>
  <si>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</si>
  <si>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</si>
  <si>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</si>
  <si>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</si>
  <si>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</si>
  <si>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</si>
  <si>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</si>
  <si>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</si>
  <si>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</si>
  <si>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</si>
  <si>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</si>
  <si>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</si>
  <si>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</si>
  <si>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</si>
  <si>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</si>
  <si>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</si>
  <si>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</si>
  <si>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</si>
  <si>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</si>
  <si>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</si>
  <si>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</si>
  <si>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</si>
  <si>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</si>
  <si>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</si>
  <si>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</si>
  <si>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</si>
  <si>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</si>
  <si>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</si>
  <si>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</si>
  <si>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</si>
  <si>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</si>
  <si>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</si>
  <si>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</si>
  <si>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</si>
  <si>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</si>
  <si>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</si>
  <si>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</si>
  <si>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</si>
  <si>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</si>
  <si>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</si>
  <si>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</si>
  <si>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</si>
  <si>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</si>
  <si>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</si>
  <si>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</si>
  <si>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</si>
  <si>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</si>
  <si>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</si>
  <si>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</si>
  <si>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</si>
  <si>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</si>
  <si>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</si>
  <si>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</si>
  <si>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</si>
  <si>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</si>
  <si>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</si>
  <si>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</si>
  <si>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</si>
  <si>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</si>
  <si>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</si>
  <si>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</si>
  <si>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</si>
  <si>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</si>
  <si>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</si>
  <si>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</si>
  <si>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</si>
  <si>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</si>
  <si>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</si>
  <si>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</si>
  <si>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</si>
  <si>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</si>
  <si>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</si>
  <si>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</si>
  <si>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</si>
  <si>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</si>
  <si>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</si>
  <si>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</si>
  <si>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</si>
  <si>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</si>
  <si>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</si>
  <si>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</si>
  <si>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</si>
  <si>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</si>
  <si>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</si>
  <si>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</si>
  <si>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</si>
  <si>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</si>
  <si>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</si>
  <si>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</si>
  <si>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</si>
  <si>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</si>
  <si>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</si>
  <si>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</si>
  <si>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</si>
  <si>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</si>
  <si>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</si>
  <si>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</si>
  <si>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</si>
  <si>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</si>
  <si>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</si>
  <si>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</si>
  <si>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</si>
  <si>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</si>
  <si>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</si>
  <si>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</si>
  <si>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</si>
  <si>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</si>
  <si>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</si>
  <si>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</si>
  <si>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</si>
  <si>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</si>
  <si>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</si>
  <si>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</si>
  <si>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</si>
  <si>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</si>
  <si>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</si>
  <si>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</si>
  <si>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</si>
  <si>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</si>
  <si>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</si>
  <si>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</si>
  <si>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</si>
  <si>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</si>
  <si>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</si>
  <si>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</si>
  <si>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</si>
  <si>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</si>
  <si>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</si>
  <si>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</si>
  <si>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</si>
  <si>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</si>
  <si>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</si>
  <si>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</si>
  <si>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</si>
  <si>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</si>
  <si>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</si>
  <si>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</si>
  <si>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</si>
  <si>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</si>
  <si>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</si>
  <si>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</si>
  <si>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</si>
  <si>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</si>
  <si>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</si>
  <si>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</si>
  <si>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</si>
  <si>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</si>
  <si>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</si>
  <si>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</si>
  <si>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</si>
  <si>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</si>
  <si>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</si>
  <si>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</si>
  <si>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</si>
  <si>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</si>
  <si>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</si>
  <si>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</si>
  <si>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</si>
  <si>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</si>
  <si>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</si>
  <si>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</si>
  <si>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</si>
  <si>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</si>
  <si>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</si>
  <si>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</si>
  <si>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</si>
  <si>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</si>
  <si>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</si>
  <si>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</si>
  <si>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</si>
  <si>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</si>
  <si>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</si>
  <si>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</si>
  <si>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</si>
  <si>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</si>
  <si>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</si>
  <si>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</si>
  <si>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</si>
  <si>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</si>
  <si>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</si>
  <si>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</si>
  <si>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</si>
  <si>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</si>
  <si>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</si>
  <si>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</si>
  <si>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</si>
  <si>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</si>
  <si>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</si>
  <si>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</si>
  <si>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</si>
  <si>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</si>
  <si>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</si>
  <si>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</si>
  <si>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</si>
  <si>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</si>
  <si>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</si>
  <si>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</si>
  <si>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</si>
  <si>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</si>
  <si>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</si>
  <si>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</si>
  <si>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</si>
  <si>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</si>
  <si>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</si>
  <si>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</si>
  <si>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</si>
  <si>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</si>
  <si>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</si>
  <si>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</si>
  <si>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</si>
  <si>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</si>
  <si>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</si>
  <si>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</si>
  <si>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</si>
  <si>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</si>
  <si>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</si>
  <si>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</si>
  <si>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</si>
  <si>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</si>
  <si>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</si>
  <si>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</si>
  <si>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</si>
  <si>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</si>
  <si>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</si>
  <si>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</si>
  <si>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</si>
  <si>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</si>
  <si>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</si>
  <si>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</si>
  <si>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</si>
  <si>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</si>
  <si>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</si>
  <si>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</si>
  <si>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</si>
  <si>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</si>
  <si>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</si>
  <si>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</si>
  <si>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</si>
  <si>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</si>
  <si>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</si>
  <si>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</si>
  <si>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</si>
  <si>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</si>
  <si>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</si>
  <si>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</si>
  <si>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</si>
  <si>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</si>
  <si>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</si>
  <si>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</si>
  <si>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</si>
  <si>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</si>
  <si>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</si>
  <si>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</si>
  <si>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</si>
  <si>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</si>
  <si>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</si>
  <si>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</si>
  <si>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</si>
  <si>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</si>
  <si>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</si>
  <si>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</si>
  <si>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</si>
  <si>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</si>
  <si>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</si>
  <si>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</si>
  <si>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</si>
  <si>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</si>
  <si>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</si>
  <si>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</si>
  <si>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</si>
  <si>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</si>
  <si>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</si>
  <si>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</si>
  <si>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</si>
  <si>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</si>
  <si>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</si>
  <si>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</si>
  <si>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</si>
  <si>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</si>
  <si>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</si>
  <si>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</si>
  <si>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</si>
  <si>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</si>
  <si>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</si>
  <si>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</si>
  <si>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</si>
  <si>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</si>
  <si>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</si>
  <si>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</si>
  <si>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</si>
  <si>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</si>
  <si>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</si>
  <si>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</si>
  <si>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</si>
  <si>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</si>
  <si>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</si>
  <si>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</si>
  <si>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</si>
  <si>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</si>
  <si>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</si>
  <si>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</si>
  <si>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</si>
  <si>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</si>
  <si>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</si>
  <si>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</si>
  <si>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</si>
  <si>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</si>
  <si>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</si>
  <si>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</si>
  <si>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</si>
  <si>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</si>
  <si>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</si>
  <si>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</si>
  <si>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</si>
  <si>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</si>
  <si>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</si>
  <si>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</si>
  <si>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</si>
  <si>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</si>
  <si>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</si>
  <si>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</si>
  <si>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</si>
  <si>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</si>
  <si>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</si>
  <si>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</si>
  <si>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</si>
  <si>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</si>
  <si>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</si>
  <si>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</si>
  <si>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</si>
  <si>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</si>
  <si>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</si>
  <si>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</si>
  <si>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</si>
  <si>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</si>
  <si>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</si>
  <si>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</si>
  <si>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</si>
  <si>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</si>
  <si>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</si>
  <si>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</si>
  <si>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</si>
  <si>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</si>
  <si>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</si>
  <si>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</si>
  <si>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</si>
  <si>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</si>
  <si>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</si>
  <si>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</si>
  <si>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</si>
  <si>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</si>
  <si>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</si>
  <si>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</si>
  <si>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</si>
  <si>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</si>
  <si>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</si>
  <si>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</si>
  <si>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</si>
  <si>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</si>
  <si>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</si>
  <si>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</si>
  <si>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</si>
  <si>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</si>
  <si>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</si>
  <si>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</si>
  <si>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</si>
  <si>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</si>
  <si>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</si>
  <si>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</si>
  <si>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</si>
  <si>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</si>
  <si>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</si>
  <si>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</si>
  <si>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</si>
  <si>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</si>
  <si>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</si>
  <si>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</si>
  <si>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</si>
  <si>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</si>
  <si>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</si>
  <si>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</si>
  <si>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</si>
  <si>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</si>
  <si>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</si>
  <si>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</si>
  <si>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</si>
  <si>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</si>
  <si>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</si>
  <si>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</si>
  <si>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</si>
  <si>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</si>
  <si>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</si>
  <si>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</si>
  <si>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</si>
  <si>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</si>
  <si>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</si>
  <si>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</si>
  <si>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</si>
  <si>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</si>
  <si>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</si>
  <si>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</si>
  <si>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</si>
  <si>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</si>
  <si>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</si>
  <si>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</si>
  <si>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</si>
  <si>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</si>
  <si>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</si>
  <si>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</si>
  <si>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</si>
  <si>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</si>
  <si>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</si>
  <si>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</si>
  <si>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</si>
  <si>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</si>
  <si>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</si>
  <si>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</si>
  <si>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</si>
  <si>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</si>
  <si>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</si>
  <si>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</si>
  <si>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</si>
  <si>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</si>
  <si>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</si>
  <si>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</si>
  <si>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</si>
  <si>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</si>
  <si>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</si>
  <si>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</si>
  <si>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</si>
  <si>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</si>
  <si>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</si>
  <si>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</si>
  <si>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</si>
  <si>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</si>
  <si>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</si>
  <si>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</si>
  <si>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</si>
  <si>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</si>
  <si>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</si>
  <si>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</si>
  <si>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</si>
  <si>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</si>
  <si>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</si>
  <si>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</si>
  <si>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</si>
  <si>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</si>
  <si>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</si>
  <si>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</si>
  <si>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</si>
  <si>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</si>
  <si>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</si>
  <si>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</si>
  <si>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</si>
  <si>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</si>
  <si>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</si>
  <si>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</si>
  <si>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</si>
  <si>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</si>
  <si>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</si>
  <si>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</si>
  <si>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</si>
  <si>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</si>
  <si>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</si>
  <si>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</si>
  <si>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</si>
  <si>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</si>
  <si>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</si>
  <si>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</si>
  <si>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</si>
  <si>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</si>
  <si>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</si>
  <si>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</si>
  <si>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</si>
  <si>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</si>
  <si>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</si>
  <si>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</si>
  <si>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</si>
  <si>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</si>
  <si>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</si>
  <si>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</si>
  <si>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</si>
  <si>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</si>
  <si>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</si>
  <si>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</si>
  <si>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</si>
  <si>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</si>
  <si>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</si>
  <si>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</si>
  <si>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</si>
  <si>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</si>
  <si>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</si>
  <si>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</si>
  <si>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</si>
  <si>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</si>
  <si>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</si>
  <si>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</si>
  <si>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</si>
  <si>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</si>
  <si>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</si>
  <si>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</si>
  <si>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</si>
  <si>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</si>
  <si>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</si>
  <si>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</si>
  <si>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</si>
  <si>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</si>
  <si>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</si>
  <si>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</si>
  <si>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</si>
  <si>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</si>
  <si>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</si>
  <si>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</si>
  <si>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</si>
  <si>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</si>
  <si>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</si>
  <si>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</si>
  <si>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</si>
  <si>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</si>
  <si>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</si>
  <si>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</si>
  <si>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</si>
  <si>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</si>
  <si>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</si>
  <si>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</si>
  <si>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</si>
  <si>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</si>
  <si>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</si>
  <si>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</si>
  <si>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</si>
  <si>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</si>
  <si>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</si>
  <si>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</si>
  <si>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</si>
  <si>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</si>
  <si>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</si>
  <si>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</si>
  <si>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</si>
  <si>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</si>
  <si>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</si>
  <si>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</si>
  <si>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</si>
  <si>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</si>
  <si>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</si>
  <si>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</si>
  <si>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</si>
  <si>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</si>
  <si>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</si>
  <si>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</si>
  <si>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</si>
  <si>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</si>
  <si>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</si>
  <si>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</si>
  <si>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</si>
  <si>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</si>
  <si>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</si>
  <si>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</si>
  <si>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</si>
  <si>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</si>
  <si>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</si>
  <si>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</si>
  <si>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</si>
  <si>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</si>
  <si>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</si>
  <si>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</si>
  <si>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</si>
  <si>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</si>
  <si>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</si>
  <si>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</si>
  <si>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</si>
  <si>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</si>
  <si>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</si>
  <si>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</si>
  <si>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</si>
  <si>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</si>
  <si>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</si>
  <si>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</si>
  <si>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</si>
  <si>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</si>
  <si>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</si>
  <si>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</si>
  <si>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</si>
  <si>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</si>
  <si>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</si>
  <si>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</si>
  <si>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</si>
  <si>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</si>
  <si>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</si>
  <si>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</si>
  <si>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</si>
  <si>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</si>
  <si>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</si>
  <si>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</si>
  <si>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</si>
  <si>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</si>
  <si>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</si>
  <si>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</si>
  <si>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</si>
  <si>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</si>
  <si>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</si>
  <si>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</si>
  <si>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</si>
  <si>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</si>
  <si>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</si>
  <si>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</si>
  <si>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</si>
  <si>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</si>
  <si>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</si>
  <si>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</si>
  <si>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</si>
  <si>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</si>
  <si>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</si>
  <si>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</si>
  <si>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</si>
  <si>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</si>
  <si>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</si>
  <si>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</si>
  <si>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</si>
  <si>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</si>
  <si>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</si>
  <si>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</si>
  <si>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</si>
  <si>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</si>
  <si>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</si>
  <si>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</si>
  <si>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</si>
  <si>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</si>
  <si>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</si>
  <si>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</si>
  <si>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</si>
  <si>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</si>
  <si>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</si>
  <si>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</si>
  <si>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</si>
  <si>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</si>
  <si>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</si>
  <si>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</si>
  <si>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</si>
  <si>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</si>
  <si>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</si>
  <si>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</si>
  <si>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</si>
  <si>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</si>
  <si>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</si>
  <si>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</si>
  <si>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</si>
  <si>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</si>
  <si>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</si>
  <si>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</si>
  <si>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</si>
  <si>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</si>
  <si>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</si>
  <si>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</si>
  <si>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</si>
  <si>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</si>
  <si>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</si>
  <si>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</si>
  <si>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</si>
  <si>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</si>
  <si>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</si>
  <si>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</si>
  <si>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</si>
  <si>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</si>
  <si>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</si>
  <si>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</si>
  <si>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</si>
  <si>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</si>
  <si>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</si>
  <si>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</si>
  <si>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</si>
  <si>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</si>
  <si>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</si>
  <si>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</si>
  <si>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</si>
  <si>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</si>
  <si>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</si>
  <si>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</si>
  <si>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</si>
  <si>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</si>
  <si>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</si>
  <si>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</si>
  <si>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</si>
  <si>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</si>
  <si>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</si>
  <si>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</si>
  <si>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</si>
  <si>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</si>
  <si>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</si>
  <si>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</si>
  <si>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</si>
  <si>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</si>
  <si>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</si>
  <si>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</si>
  <si>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</si>
  <si>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</si>
  <si>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</si>
  <si>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</si>
  <si>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</si>
  <si>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</si>
  <si>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</si>
  <si>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</si>
  <si>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</si>
  <si>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</si>
  <si>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</si>
  <si>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</si>
  <si>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</si>
  <si>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</si>
  <si>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</si>
  <si>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</si>
  <si>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</si>
  <si>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</si>
  <si>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</si>
  <si>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</si>
  <si>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</si>
  <si>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</si>
  <si>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</si>
  <si>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</si>
  <si>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</si>
  <si>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</si>
  <si>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</si>
  <si>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</si>
  <si>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</si>
  <si>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</si>
  <si>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</si>
  <si>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</si>
  <si>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</si>
  <si>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</si>
  <si>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</si>
  <si>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</si>
  <si>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</si>
  <si>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</si>
  <si>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</si>
  <si>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</si>
  <si>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</si>
  <si>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</si>
  <si>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</si>
  <si>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</si>
  <si>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</si>
  <si>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</si>
  <si>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</si>
  <si>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</si>
  <si>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</si>
  <si>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</si>
  <si>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</si>
  <si>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</si>
  <si>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</si>
  <si>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</si>
  <si>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</si>
  <si>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</si>
  <si>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</si>
  <si>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</si>
  <si>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</si>
  <si>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</si>
  <si>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</si>
  <si>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</si>
  <si>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</si>
  <si>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</si>
  <si>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</si>
  <si>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</si>
  <si>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</si>
  <si>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</si>
  <si>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</si>
  <si>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</si>
  <si>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</si>
  <si>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</si>
  <si>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</si>
  <si>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</si>
  <si>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</si>
  <si>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</si>
  <si>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</si>
  <si>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</si>
  <si>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</si>
  <si>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</si>
  <si>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</si>
  <si>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</si>
  <si>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</si>
  <si>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</si>
  <si>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</si>
  <si>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</si>
  <si>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</si>
  <si>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</si>
  <si>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</si>
  <si>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</si>
  <si>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</si>
  <si>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</si>
  <si>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</si>
  <si>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</si>
  <si>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</si>
  <si>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</si>
  <si>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</si>
  <si>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</si>
  <si>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</si>
  <si>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</si>
  <si>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</si>
  <si>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</si>
  <si>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</si>
  <si>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</si>
  <si>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</si>
  <si>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</si>
  <si>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</si>
  <si>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</si>
  <si>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</si>
  <si>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</si>
  <si>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</si>
  <si>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</si>
  <si>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</si>
  <si>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</si>
  <si>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</si>
  <si>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</si>
  <si>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</si>
  <si>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</si>
  <si>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</si>
  <si>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</si>
  <si>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</si>
  <si>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</si>
  <si>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</si>
  <si>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</si>
  <si>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</si>
  <si>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</si>
  <si>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</si>
  <si>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</si>
  <si>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</si>
  <si>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</si>
  <si>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</si>
  <si>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</si>
  <si>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</si>
  <si>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</si>
  <si>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</si>
  <si>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</si>
  <si>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</si>
  <si>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</si>
  <si>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</si>
  <si>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</si>
  <si>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</si>
  <si>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</si>
  <si>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</si>
  <si>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</si>
  <si>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</si>
  <si>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</si>
  <si>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</si>
  <si>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</si>
  <si>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</si>
  <si>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</si>
  <si>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</si>
  <si>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</si>
  <si>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</si>
  <si>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</si>
  <si>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</si>
  <si>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</si>
  <si>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</si>
  <si>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</si>
  <si>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</si>
  <si>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</si>
  <si>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</si>
  <si>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</si>
  <si>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</si>
  <si>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</si>
  <si>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</si>
  <si>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</si>
  <si>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</si>
  <si>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</si>
  <si>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</si>
  <si>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</si>
  <si>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</si>
  <si>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</si>
  <si>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</si>
  <si>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</si>
  <si>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</si>
  <si>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</si>
  <si>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</si>
  <si>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</si>
  <si>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</si>
  <si>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</si>
  <si>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</si>
  <si>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</si>
  <si>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</si>
  <si>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</si>
  <si>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</si>
  <si>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</si>
  <si>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</si>
  <si>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</si>
  <si>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</si>
  <si>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</si>
  <si>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</si>
  <si>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</si>
  <si>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</si>
  <si>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</si>
  <si>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</si>
  <si>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</si>
  <si>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</si>
  <si>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</si>
  <si>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</si>
  <si>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</si>
  <si>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</si>
  <si>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</si>
  <si>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</si>
  <si>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</si>
  <si>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</si>
  <si>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</si>
  <si>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</si>
  <si>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</si>
  <si>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</si>
  <si>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</si>
  <si>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</si>
  <si>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</si>
  <si>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</si>
  <si>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</si>
  <si>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</si>
  <si>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</si>
  <si>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</si>
  <si>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</si>
  <si>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</si>
  <si>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</si>
  <si>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</si>
  <si>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</si>
  <si>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</si>
  <si>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</si>
  <si>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</si>
  <si>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</si>
  <si>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</si>
  <si>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</si>
  <si>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</si>
  <si>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</si>
  <si>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</si>
  <si>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</si>
  <si>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</si>
  <si>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</si>
  <si>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</si>
  <si>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</si>
  <si>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</si>
  <si>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</si>
  <si>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</si>
  <si>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</si>
  <si>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</si>
  <si>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</si>
  <si>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</si>
  <si>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</si>
  <si>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</si>
  <si>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</si>
  <si>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</si>
  <si>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</si>
  <si>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</si>
  <si>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</si>
  <si>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</si>
  <si>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</si>
  <si>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</si>
  <si>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</si>
  <si>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</si>
  <si>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</si>
  <si>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</si>
  <si>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</si>
  <si>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</si>
  <si>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</si>
  <si>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</si>
  <si>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</si>
  <si>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</si>
  <si>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</si>
  <si>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</si>
  <si>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</si>
  <si>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</si>
  <si>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</si>
  <si>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</si>
  <si>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</si>
  <si>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</si>
  <si>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</si>
  <si>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</si>
  <si>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</si>
  <si>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</si>
  <si>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</si>
  <si>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</si>
  <si>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</si>
  <si>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</si>
  <si>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</si>
  <si>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</si>
  <si>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</si>
  <si>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</si>
  <si>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</si>
  <si>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</si>
  <si>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</si>
  <si>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</si>
  <si>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</si>
  <si>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</si>
  <si>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</si>
  <si>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</si>
  <si>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</si>
  <si>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</si>
  <si>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</si>
  <si>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</si>
  <si>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</si>
  <si>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</si>
  <si>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</si>
  <si>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</si>
  <si>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</si>
  <si>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</si>
  <si>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</si>
  <si>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</si>
  <si>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</si>
  <si>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</si>
  <si>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</si>
  <si>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</si>
  <si>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</si>
  <si>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</si>
  <si>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</si>
  <si>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</si>
  <si>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</si>
  <si>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</si>
  <si>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</si>
  <si>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</si>
  <si>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</si>
  <si>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</si>
  <si>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</si>
  <si>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</si>
  <si>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</si>
  <si>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</si>
  <si>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</si>
  <si>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</si>
  <si>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</si>
  <si>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</si>
  <si>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</si>
  <si>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</si>
  <si>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</si>
  <si>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</si>
  <si>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</si>
  <si>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</si>
  <si>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</si>
  <si>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</si>
  <si>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</si>
  <si>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</si>
  <si>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</si>
  <si>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</si>
  <si>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</si>
  <si>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</si>
  <si>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</si>
  <si>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</si>
  <si>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</si>
  <si>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</si>
  <si>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</si>
  <si>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</si>
  <si>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</si>
  <si>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</si>
  <si>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</si>
  <si>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</si>
  <si>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</si>
  <si>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</si>
  <si>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</si>
  <si>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</si>
  <si>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</si>
  <si>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</si>
  <si>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</si>
  <si>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</si>
  <si>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</si>
  <si>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</si>
  <si>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</si>
  <si>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</si>
  <si>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</si>
  <si>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</si>
  <si>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</si>
  <si>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</si>
  <si>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</si>
  <si>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</si>
  <si>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</si>
  <si>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</si>
  <si>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</si>
  <si>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</si>
  <si>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</si>
  <si>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</si>
  <si>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</si>
  <si>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</si>
  <si>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</si>
  <si>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</si>
  <si>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</si>
  <si>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</si>
  <si>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</si>
  <si>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</si>
  <si>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</si>
  <si>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</si>
  <si>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</si>
  <si>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</si>
  <si>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</si>
  <si>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</si>
  <si>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</si>
  <si>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</si>
  <si>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</si>
  <si>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</si>
  <si>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</si>
  <si>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</si>
  <si>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</si>
  <si>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</si>
  <si>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</si>
  <si>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</si>
  <si>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</si>
  <si>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</si>
  <si>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</si>
  <si>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</si>
  <si>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</si>
  <si>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</si>
  <si>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</si>
  <si>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</si>
  <si>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</si>
  <si>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</si>
  <si>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</si>
  <si>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</si>
  <si>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</si>
  <si>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</si>
  <si>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</si>
  <si>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</si>
  <si>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</si>
  <si>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</si>
  <si>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</si>
  <si>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</si>
  <si>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</si>
  <si>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</si>
  <si>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</si>
  <si>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</si>
  <si>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</si>
  <si>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</si>
  <si>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</si>
  <si>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</si>
  <si>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</si>
  <si>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</si>
  <si>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</si>
  <si>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</si>
  <si>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</si>
  <si>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</si>
  <si>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</si>
  <si>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</si>
  <si>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</si>
  <si>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</si>
  <si>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</si>
  <si>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</si>
  <si>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</si>
  <si>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</si>
  <si>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</si>
  <si>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</si>
  <si>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</si>
  <si>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</si>
  <si>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</si>
  <si>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</si>
  <si>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</si>
  <si>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</si>
  <si>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</si>
  <si>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</si>
  <si>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</si>
  <si>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</si>
  <si>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</si>
  <si>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</si>
  <si>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</si>
  <si>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</si>
  <si>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</si>
  <si>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</si>
  <si>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</si>
  <si>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</si>
  <si>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</si>
  <si>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</si>
  <si>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</si>
  <si>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</si>
  <si>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</si>
  <si>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</si>
  <si>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</si>
  <si>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</si>
  <si>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</si>
  <si>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</si>
  <si>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</si>
  <si>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</si>
  <si>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</si>
  <si>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</si>
  <si>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</si>
  <si>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</si>
  <si>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</si>
  <si>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</si>
  <si>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</si>
  <si>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</si>
  <si>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</si>
  <si>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</si>
  <si>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</si>
  <si>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</si>
  <si>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</si>
  <si>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</si>
  <si>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</si>
  <si>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</si>
  <si>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</si>
  <si>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</si>
  <si>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</si>
  <si>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</si>
  <si>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</si>
  <si>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</si>
  <si>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</si>
  <si>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</si>
  <si>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</si>
  <si>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</si>
  <si>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</si>
  <si>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</si>
  <si>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</si>
  <si>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</si>
  <si>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</si>
  <si>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</si>
  <si>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</si>
  <si>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</si>
  <si>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</si>
  <si>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</si>
  <si>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</si>
  <si>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</si>
  <si>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</si>
  <si>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</si>
  <si>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</si>
  <si>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</si>
  <si>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</si>
  <si>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</si>
  <si>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</si>
  <si>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</si>
  <si>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</si>
  <si>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</si>
  <si>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</si>
  <si>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</si>
  <si>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</si>
  <si>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</si>
  <si>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</si>
  <si>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</si>
  <si>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</si>
  <si>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</si>
  <si>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</si>
  <si>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</si>
  <si>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</si>
  <si>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</si>
  <si>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</si>
  <si>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</si>
  <si>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</si>
  <si>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</si>
  <si>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</si>
  <si>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</si>
  <si>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</si>
  <si>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</si>
  <si>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</si>
  <si>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</si>
  <si>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</si>
  <si>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</si>
  <si>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</si>
  <si>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</si>
  <si>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</si>
  <si>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</si>
  <si>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</si>
  <si>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</si>
  <si>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</si>
  <si>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</si>
  <si>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</si>
  <si>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</si>
  <si>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</si>
  <si>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</si>
  <si>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</si>
  <si>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</si>
  <si>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</si>
  <si>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</si>
  <si>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</si>
  <si>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</si>
  <si>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</si>
  <si>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</si>
  <si>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</si>
  <si>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</si>
  <si>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</si>
  <si>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</si>
  <si>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</si>
  <si>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</si>
  <si>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</si>
  <si>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</si>
  <si>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</si>
  <si>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</si>
  <si>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</si>
  <si>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</si>
  <si>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</si>
  <si>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</si>
  <si>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</si>
  <si>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</si>
  <si>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</si>
  <si>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</si>
  <si>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</si>
  <si>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</si>
  <si>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</si>
  <si>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</si>
  <si>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</si>
  <si>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</si>
  <si>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</si>
  <si>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</si>
  <si>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</si>
  <si>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</si>
  <si>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</si>
  <si>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</si>
  <si>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</si>
  <si>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</si>
  <si>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</si>
  <si>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</si>
  <si>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</si>
  <si>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</si>
  <si>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</si>
  <si>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</si>
  <si>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</si>
  <si>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</si>
  <si>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</si>
  <si>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</si>
  <si>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</si>
  <si>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</si>
  <si>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</si>
  <si>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</si>
  <si>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</si>
  <si>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</si>
  <si>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</si>
  <si>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</si>
  <si>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</si>
  <si>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</si>
  <si>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</si>
  <si>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</si>
  <si>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</si>
  <si>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</si>
  <si>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</si>
  <si>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</si>
  <si>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</si>
  <si>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</si>
  <si>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</si>
  <si>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</si>
  <si>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</si>
  <si>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</si>
  <si>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</si>
  <si>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</si>
  <si>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</si>
  <si>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</si>
  <si>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</si>
  <si>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</si>
  <si>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</si>
  <si>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</si>
  <si>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</si>
  <si>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</si>
  <si>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</si>
  <si>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</si>
  <si>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</si>
  <si>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</si>
  <si>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</si>
  <si>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</si>
  <si>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</si>
  <si>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</si>
  <si>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</si>
  <si>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</si>
  <si>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</si>
  <si>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</si>
  <si>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</si>
  <si>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</si>
  <si>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</si>
  <si>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</si>
  <si>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</si>
  <si>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</si>
  <si>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</si>
  <si>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</si>
  <si>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</si>
  <si>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</si>
  <si>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</si>
  <si>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</si>
  <si>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</si>
  <si>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</si>
  <si>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</si>
  <si>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</si>
  <si>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</si>
  <si>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</si>
  <si>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</si>
  <si>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</si>
  <si>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</si>
  <si>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</si>
  <si>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</si>
  <si>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</si>
  <si>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</si>
  <si>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</si>
  <si>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</si>
  <si>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</si>
  <si>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</si>
  <si>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</si>
  <si>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</si>
  <si>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</si>
  <si>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</si>
  <si>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</si>
  <si>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</si>
  <si>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</si>
  <si>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</si>
  <si>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</si>
  <si>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</si>
  <si>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</si>
  <si>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</si>
  <si>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</si>
  <si>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</si>
  <si>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</si>
  <si>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</si>
  <si>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</si>
  <si>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</si>
  <si>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</si>
  <si>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</si>
  <si>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</si>
  <si>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</si>
  <si>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</si>
  <si>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</si>
  <si>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</si>
  <si>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</si>
  <si>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</si>
  <si>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</si>
  <si>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</si>
  <si>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</si>
  <si>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</si>
  <si>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</si>
  <si>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</si>
  <si>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</si>
  <si>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</si>
  <si>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</si>
  <si>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</si>
  <si>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</si>
  <si>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</si>
  <si>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</si>
  <si>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</si>
  <si>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</si>
  <si>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</si>
  <si>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</si>
  <si>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</si>
  <si>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</si>
  <si>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</si>
  <si>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</si>
  <si>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</si>
  <si>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</si>
  <si>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</si>
  <si>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</si>
  <si>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</si>
  <si>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</si>
  <si>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</si>
  <si>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</si>
  <si>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</si>
  <si>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</si>
  <si>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</si>
  <si>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</si>
  <si>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</si>
  <si>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</si>
  <si>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</si>
  <si>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</si>
  <si>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</si>
  <si>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</si>
  <si>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</si>
  <si>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</si>
  <si>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</si>
  <si>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</si>
  <si>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</si>
  <si>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</si>
  <si>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</si>
  <si>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</si>
  <si>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</si>
  <si>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</si>
  <si>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</si>
  <si>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</si>
  <si>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</si>
  <si>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</si>
  <si>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</si>
  <si>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</si>
  <si>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</si>
  <si>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</si>
  <si>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</si>
  <si>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</si>
  <si>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</si>
  <si>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</si>
  <si>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</si>
  <si>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</si>
  <si>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</si>
  <si>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</si>
  <si>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</si>
  <si>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</si>
  <si>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</si>
  <si>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</si>
  <si>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</si>
  <si>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</si>
  <si>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</si>
  <si>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</si>
  <si>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</si>
  <si>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</si>
  <si>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</si>
  <si>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</si>
  <si>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</si>
  <si>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</si>
  <si>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</si>
  <si>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</si>
  <si>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</si>
  <si>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</si>
  <si>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</si>
  <si>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</si>
  <si>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</si>
  <si>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</si>
  <si>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</si>
  <si>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</si>
  <si>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</si>
  <si>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</si>
  <si>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</si>
  <si>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</si>
  <si>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</si>
  <si>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</si>
  <si>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</si>
  <si>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</si>
  <si>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</si>
  <si>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</si>
  <si>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</si>
  <si>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</si>
  <si>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</si>
  <si>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</si>
  <si>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</si>
  <si>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</si>
  <si>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</si>
  <si>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</si>
  <si>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</si>
  <si>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</si>
  <si>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</si>
  <si>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</si>
  <si>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</si>
  <si>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</si>
  <si>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</si>
  <si>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</si>
  <si>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</si>
  <si>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</si>
  <si>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</si>
  <si>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</si>
  <si>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</si>
  <si>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</si>
  <si>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</si>
  <si>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</si>
  <si>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</si>
  <si>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</si>
  <si>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</si>
  <si>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</si>
  <si>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</si>
  <si>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</si>
  <si>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</si>
  <si>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</si>
  <si>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</si>
  <si>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</si>
  <si>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</si>
  <si>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</si>
  <si>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</si>
  <si>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</si>
  <si>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</si>
  <si>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</si>
  <si>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</si>
  <si>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</si>
  <si>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</si>
  <si>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</si>
  <si>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</si>
  <si>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</si>
  <si>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</si>
  <si>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</si>
  <si>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</si>
  <si>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</si>
  <si>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</si>
  <si>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</si>
  <si>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</si>
  <si>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</si>
  <si>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</si>
  <si>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</si>
  <si>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</si>
  <si>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</si>
  <si>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</si>
  <si>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</si>
  <si>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</si>
  <si>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</si>
  <si>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</si>
  <si>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</si>
  <si>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</si>
  <si>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</si>
  <si>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</si>
  <si>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</si>
  <si>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</si>
  <si>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</si>
  <si>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</si>
  <si>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</si>
  <si>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</si>
  <si>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</si>
  <si>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</si>
  <si>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</si>
  <si>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</si>
  <si>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</si>
  <si>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</si>
  <si>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</si>
  <si>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</si>
  <si>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</si>
  <si>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</si>
  <si>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</si>
  <si>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</si>
  <si>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</si>
  <si>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</si>
  <si>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</si>
  <si>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</si>
  <si>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</si>
  <si>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</si>
  <si>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</si>
  <si>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</si>
  <si>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</si>
  <si>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</si>
  <si>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</si>
  <si>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</si>
  <si>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</si>
  <si>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</si>
  <si>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</si>
  <si>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</si>
  <si>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</si>
  <si>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</si>
  <si>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</si>
  <si>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</si>
  <si>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</si>
  <si>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</si>
  <si>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</si>
  <si>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</si>
  <si>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</si>
  <si>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</si>
  <si>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</si>
  <si>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</si>
  <si>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</si>
  <si>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</si>
  <si>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</si>
  <si>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</si>
  <si>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</si>
  <si>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</si>
  <si>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</si>
  <si>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</si>
  <si>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</si>
  <si>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</si>
  <si>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</si>
  <si>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</si>
  <si>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</si>
  <si>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</si>
  <si>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</si>
  <si>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</si>
  <si>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</si>
  <si>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</si>
  <si>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</si>
  <si>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</si>
  <si>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</si>
  <si>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</si>
  <si>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</si>
  <si>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</si>
  <si>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</si>
  <si>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</si>
  <si>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</si>
  <si>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</si>
  <si>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</si>
  <si>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</si>
  <si>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</si>
  <si>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</si>
  <si>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</si>
  <si>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</si>
  <si>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</si>
  <si>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</si>
  <si>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</si>
  <si>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</si>
  <si>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</si>
  <si>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</si>
  <si>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</si>
  <si>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</si>
  <si>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</si>
  <si>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</si>
  <si>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</si>
  <si>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</si>
  <si>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</si>
  <si>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</si>
  <si>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</si>
  <si>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</si>
  <si>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</si>
  <si>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</si>
  <si>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</si>
  <si>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</si>
  <si>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</si>
  <si>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</si>
  <si>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</si>
  <si>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</si>
  <si>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</si>
  <si>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</si>
  <si>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</si>
  <si>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</si>
  <si>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</si>
  <si>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</si>
  <si>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</si>
  <si>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</si>
  <si>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</si>
  <si>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</si>
  <si>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</si>
  <si>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</si>
  <si>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</si>
  <si>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</si>
  <si>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</si>
  <si>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</si>
  <si>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</si>
  <si>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</si>
  <si>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</si>
  <si>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</si>
  <si>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</si>
  <si>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</si>
  <si>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</si>
  <si>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</si>
  <si>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</si>
  <si>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</si>
  <si>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</si>
  <si>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</si>
  <si>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</si>
  <si>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</si>
  <si>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</si>
  <si>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</si>
  <si>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</si>
  <si>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</si>
  <si>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</si>
  <si>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</si>
  <si>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</si>
  <si>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</si>
  <si>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</si>
  <si>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</si>
  <si>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</si>
  <si>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</si>
  <si>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</si>
  <si>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</si>
  <si>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</si>
  <si>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</si>
  <si>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</si>
  <si>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</si>
  <si>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</si>
  <si>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</si>
  <si>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</si>
  <si>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</si>
  <si>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</si>
  <si>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</si>
  <si>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</si>
  <si>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</si>
  <si>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</si>
  <si>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</si>
  <si>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</si>
  <si>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</si>
  <si>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</si>
  <si>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</si>
  <si>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</si>
  <si>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</si>
  <si>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</si>
  <si>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</si>
  <si>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</si>
  <si>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</si>
  <si>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</si>
  <si>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</si>
  <si>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</si>
  <si>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</si>
  <si>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</si>
  <si>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</si>
  <si>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</si>
  <si>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</si>
  <si>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</si>
  <si>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</si>
  <si>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</si>
  <si>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</si>
  <si>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</si>
  <si>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</si>
  <si>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</si>
  <si>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</si>
  <si>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</si>
  <si>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</si>
  <si>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</si>
  <si>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</si>
  <si>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</si>
  <si>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</si>
  <si>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</si>
  <si>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</si>
  <si>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</si>
  <si>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</si>
  <si>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</si>
  <si>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</si>
  <si>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</si>
  <si>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</si>
  <si>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</si>
  <si>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</si>
  <si>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</si>
  <si>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</si>
  <si>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</si>
  <si>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</si>
  <si>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</si>
  <si>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</si>
  <si>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</si>
  <si>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</si>
  <si>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</si>
  <si>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</si>
  <si>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</si>
  <si>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</si>
  <si>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</si>
  <si>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</si>
  <si>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</si>
  <si>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</si>
  <si>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</si>
  <si>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</si>
  <si>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</si>
  <si>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</si>
  <si>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</si>
  <si>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</si>
  <si>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</si>
  <si>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</si>
  <si>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</si>
  <si>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</si>
  <si>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</si>
  <si>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</si>
  <si>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</si>
  <si>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</si>
  <si>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</si>
  <si>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</si>
  <si>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</si>
  <si>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</si>
  <si>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</si>
  <si>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</si>
  <si>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</si>
  <si>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</si>
  <si>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</si>
  <si>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</si>
  <si>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</si>
  <si>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</si>
  <si>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</si>
  <si>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</si>
  <si>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</si>
  <si>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</si>
  <si>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</si>
  <si>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</si>
  <si>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</si>
  <si>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</si>
  <si>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</si>
  <si>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</si>
  <si>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</si>
  <si>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</si>
  <si>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</si>
  <si>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</si>
  <si>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</si>
  <si>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</si>
  <si>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</si>
  <si>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</si>
  <si>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</si>
  <si>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</si>
  <si>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</si>
  <si>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</si>
  <si>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</si>
  <si>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</si>
  <si>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</si>
  <si>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</si>
  <si>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</si>
  <si>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</si>
  <si>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</si>
  <si>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</si>
  <si>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</si>
  <si>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</si>
  <si>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</si>
  <si>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</si>
  <si>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</si>
  <si>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</si>
  <si>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</si>
  <si>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</si>
  <si>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</si>
  <si>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</si>
  <si>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</si>
  <si>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</si>
  <si>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</si>
  <si>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</si>
  <si>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</si>
  <si>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</si>
  <si>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</si>
  <si>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</si>
  <si>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</si>
  <si>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</si>
  <si>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</si>
  <si>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</si>
  <si>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</si>
  <si>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</si>
  <si>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</si>
  <si>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</si>
  <si>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</si>
  <si>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</si>
  <si>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</si>
  <si>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</si>
  <si>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</si>
  <si>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</si>
  <si>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</si>
  <si>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</si>
  <si>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</si>
  <si>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</si>
  <si>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</si>
  <si>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</si>
  <si>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</si>
  <si>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</si>
  <si>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</si>
  <si>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</si>
  <si>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</si>
  <si>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</si>
  <si>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</si>
  <si>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</si>
  <si>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</si>
  <si>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</si>
  <si>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</si>
  <si>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</si>
  <si>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</si>
  <si>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</si>
  <si>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</si>
  <si>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</si>
  <si>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</si>
  <si>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</si>
  <si>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</si>
  <si>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</si>
  <si>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</si>
  <si>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</si>
  <si>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</si>
  <si>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</si>
  <si>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</si>
  <si>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</si>
  <si>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</si>
  <si>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</si>
  <si>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</si>
  <si>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</si>
  <si>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</si>
  <si>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</si>
  <si>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</si>
  <si>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</si>
  <si>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</si>
  <si>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</si>
  <si>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</si>
  <si>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</si>
  <si>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</si>
  <si>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</si>
  <si>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</si>
  <si>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</si>
  <si>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</si>
  <si>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</si>
  <si>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</si>
  <si>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</si>
  <si>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</si>
  <si>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</si>
  <si>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</si>
  <si>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</si>
  <si>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</si>
  <si>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</si>
  <si>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</si>
  <si>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</si>
  <si>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</si>
  <si>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</si>
  <si>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</si>
  <si>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</si>
  <si>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</si>
  <si>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</si>
  <si>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</si>
  <si>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</si>
  <si>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</si>
  <si>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</si>
  <si>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</si>
  <si>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</si>
  <si>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</si>
  <si>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</si>
  <si>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</si>
  <si>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</si>
  <si>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</si>
  <si>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</si>
  <si>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</si>
  <si>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</si>
  <si>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</si>
  <si>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</si>
  <si>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</si>
  <si>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</si>
  <si>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</si>
  <si>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</si>
  <si>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</si>
  <si>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</si>
  <si>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</si>
  <si>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</si>
  <si>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</si>
  <si>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</si>
  <si>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</si>
  <si>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</si>
  <si>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</si>
  <si>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</si>
  <si>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</si>
  <si>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</si>
  <si>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</si>
  <si>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</si>
  <si>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</si>
  <si>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</si>
  <si>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</si>
  <si>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</si>
  <si>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</si>
  <si>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</si>
  <si>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</si>
  <si>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</si>
  <si>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</si>
  <si>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</si>
  <si>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</si>
  <si>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</si>
  <si>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</si>
  <si>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</si>
  <si>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</si>
  <si>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</si>
  <si>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</si>
  <si>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</si>
  <si>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</si>
  <si>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</si>
  <si>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</si>
  <si>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</si>
  <si>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</si>
  <si>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</si>
  <si>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</si>
  <si>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</si>
  <si>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</si>
  <si>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</si>
  <si>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</si>
  <si>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</si>
  <si>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</si>
  <si>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</si>
  <si>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</si>
  <si>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</si>
  <si>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</si>
  <si>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</si>
  <si>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</si>
  <si>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</si>
  <si>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</si>
  <si>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</si>
  <si>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</si>
  <si>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</si>
  <si>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</si>
  <si>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</si>
  <si>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</si>
  <si>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</si>
  <si>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</si>
  <si>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</si>
  <si>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</si>
  <si>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</si>
  <si>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</si>
  <si>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</si>
  <si>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</si>
  <si>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</si>
  <si>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</si>
  <si>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</si>
  <si>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</si>
  <si>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</si>
  <si>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</si>
  <si>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</si>
  <si>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</si>
  <si>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</si>
  <si>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</si>
  <si>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</si>
  <si>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</si>
  <si>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</si>
  <si>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</si>
  <si>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</si>
  <si>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</si>
  <si>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</si>
  <si>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</si>
  <si>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</si>
  <si>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</si>
  <si>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</si>
  <si>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</si>
  <si>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</si>
  <si>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</si>
  <si>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</si>
  <si>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</si>
  <si>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</si>
  <si>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</si>
  <si>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</si>
  <si>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</si>
  <si>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</si>
  <si>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</si>
  <si>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</si>
  <si>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</si>
  <si>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</si>
  <si>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</si>
  <si>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</si>
  <si>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</si>
  <si>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</si>
  <si>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</si>
  <si>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</si>
  <si>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</si>
  <si>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</si>
  <si>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</si>
  <si>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</si>
  <si>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</si>
  <si>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</si>
  <si>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</si>
  <si>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</si>
  <si>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</si>
  <si>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</si>
  <si>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</si>
  <si>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</si>
  <si>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</si>
  <si>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</si>
  <si>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</si>
  <si>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</si>
  <si>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</si>
  <si>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</si>
  <si>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</si>
  <si>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</si>
  <si>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</si>
  <si>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</si>
  <si>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</si>
  <si>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</si>
  <si>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</si>
  <si>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</si>
  <si>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</si>
  <si>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</si>
  <si>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</si>
  <si>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</si>
  <si>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</si>
  <si>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</si>
  <si>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</si>
  <si>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</si>
  <si>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</si>
  <si>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</si>
  <si>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</si>
  <si>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</si>
  <si>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</si>
  <si>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</si>
  <si>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</si>
  <si>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</si>
  <si>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</si>
  <si>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</si>
  <si>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</si>
  <si>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</si>
  <si>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</si>
  <si>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</si>
  <si>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</si>
  <si>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</si>
  <si>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</si>
  <si>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</si>
  <si>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</si>
  <si>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</si>
  <si>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</si>
  <si>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</si>
  <si>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</si>
  <si>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</si>
  <si>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</si>
  <si>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</si>
  <si>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</si>
  <si>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</si>
  <si>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</si>
  <si>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</si>
  <si>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</si>
  <si>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</si>
  <si>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</si>
  <si>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</si>
  <si>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</si>
  <si>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</si>
  <si>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</si>
  <si>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</si>
  <si>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</si>
  <si>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</si>
  <si>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</si>
  <si>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</si>
  <si>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</si>
  <si>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</si>
  <si>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</si>
  <si>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</si>
  <si>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</si>
  <si>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</si>
  <si>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</si>
  <si>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</si>
  <si>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</si>
  <si>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</si>
  <si>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</si>
  <si>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</si>
  <si>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</si>
  <si>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</si>
  <si>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</si>
  <si>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</si>
  <si>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</si>
  <si>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</si>
  <si>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</si>
  <si>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</si>
  <si>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</si>
  <si>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</si>
  <si>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</si>
  <si>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</si>
  <si>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</si>
  <si>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</si>
  <si>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</si>
  <si>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</si>
  <si>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</si>
  <si>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</si>
  <si>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</si>
  <si>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</si>
  <si>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</si>
  <si>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</si>
  <si>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</si>
  <si>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</si>
  <si>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</si>
  <si>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</si>
  <si>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</si>
  <si>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</si>
  <si>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</si>
  <si>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</si>
  <si>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</si>
  <si>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</si>
  <si>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</si>
  <si>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</si>
  <si>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</si>
  <si>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</si>
  <si>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</si>
  <si>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</si>
  <si>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</si>
  <si>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</si>
  <si>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</si>
  <si>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</si>
  <si>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</si>
  <si>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</si>
  <si>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</si>
  <si>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</si>
  <si>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</si>
  <si>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</si>
  <si>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</si>
  <si>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</si>
  <si>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</si>
  <si>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</si>
  <si>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</si>
  <si>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</si>
  <si>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</si>
  <si>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</si>
  <si>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</si>
  <si>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</si>
  <si>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</si>
  <si>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</si>
  <si>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</si>
  <si>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</si>
  <si>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</si>
  <si>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</si>
  <si>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</si>
  <si>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</si>
  <si>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</si>
  <si>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</si>
  <si>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</si>
  <si>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</si>
  <si>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</si>
  <si>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</si>
  <si>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</si>
  <si>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</si>
  <si>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</si>
  <si>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</si>
  <si>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</si>
  <si>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</si>
  <si>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</si>
  <si>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</si>
  <si>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</si>
  <si>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</si>
  <si>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</si>
  <si>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</si>
  <si>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</si>
  <si>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</si>
  <si>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</si>
  <si>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</si>
  <si>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</si>
  <si>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</si>
  <si>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</si>
  <si>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</si>
  <si>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</si>
  <si>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</si>
  <si>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</si>
  <si>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</si>
  <si>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</si>
  <si>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</si>
  <si>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</si>
  <si>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</si>
  <si>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</si>
  <si>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</si>
  <si>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</si>
  <si>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</si>
  <si>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</si>
  <si>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</si>
  <si>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</si>
  <si>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</si>
  <si>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</si>
  <si>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</si>
  <si>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</si>
  <si>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</si>
  <si>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</si>
  <si>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</si>
  <si>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</si>
  <si>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</si>
  <si>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</si>
  <si>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</si>
  <si>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</si>
  <si>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</si>
  <si>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</si>
  <si>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</si>
  <si>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</si>
  <si>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</si>
  <si>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</si>
  <si>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</si>
  <si>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</si>
  <si>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</si>
  <si>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</si>
  <si>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</si>
  <si>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</si>
  <si>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</si>
  <si>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</si>
  <si>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</si>
  <si>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</si>
  <si>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</si>
  <si>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</si>
  <si>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</si>
  <si>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</si>
  <si>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</si>
  <si>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</si>
  <si>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</si>
  <si>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</si>
  <si>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</si>
  <si>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</si>
  <si>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</si>
  <si>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</si>
  <si>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</si>
  <si>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</si>
  <si>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</si>
  <si>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</si>
  <si>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</si>
  <si>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</si>
  <si>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</si>
  <si>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</si>
  <si>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</si>
  <si>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</si>
  <si>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</si>
  <si>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</si>
  <si>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</si>
  <si>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</si>
  <si>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</si>
  <si>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</si>
  <si>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</si>
  <si>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</si>
  <si>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</si>
  <si>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</si>
  <si>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</si>
  <si>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</si>
  <si>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</si>
  <si>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</si>
  <si>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</si>
  <si>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</si>
  <si>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</si>
  <si>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</si>
  <si>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</si>
  <si>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</si>
  <si>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</si>
  <si>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</si>
  <si>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</si>
  <si>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</si>
  <si>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</si>
  <si>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</si>
  <si>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</si>
  <si>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</si>
  <si>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</si>
  <si>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</si>
  <si>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</si>
  <si>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</si>
  <si>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</si>
  <si>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</si>
  <si>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</si>
  <si>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</si>
  <si>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</si>
  <si>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</si>
  <si>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</si>
  <si>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</si>
  <si>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</si>
  <si>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</si>
  <si>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</si>
  <si>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</si>
  <si>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</si>
  <si>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</si>
  <si>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</si>
  <si>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</si>
  <si>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</si>
  <si>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</si>
  <si>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</si>
  <si>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</si>
  <si>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</si>
  <si>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</si>
  <si>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</si>
  <si>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</si>
  <si>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</si>
  <si>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</si>
  <si>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</si>
  <si>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</si>
  <si>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</si>
  <si>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</si>
  <si>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</si>
  <si>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</si>
  <si>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</si>
  <si>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</si>
  <si>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</si>
  <si>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</si>
  <si>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</si>
  <si>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</si>
  <si>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</si>
  <si>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</si>
  <si>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</si>
  <si>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</si>
  <si>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</si>
  <si>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</si>
  <si>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</si>
  <si>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</si>
  <si>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</si>
  <si>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</si>
  <si>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</si>
  <si>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</si>
  <si>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</si>
  <si>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</si>
  <si>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</si>
  <si>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</si>
  <si>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</si>
  <si>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</si>
  <si>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</si>
  <si>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</si>
  <si>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</si>
  <si>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</si>
  <si>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</si>
  <si>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</si>
  <si>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</si>
  <si>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</si>
  <si>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</si>
  <si>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</si>
  <si>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</si>
  <si>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</si>
  <si>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</si>
  <si>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</si>
  <si>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</si>
  <si>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</si>
  <si>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</si>
  <si>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</si>
  <si>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</si>
  <si>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</si>
  <si>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</si>
  <si>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</si>
  <si>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</si>
  <si>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</si>
  <si>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</si>
  <si>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</si>
  <si>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</si>
  <si>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</si>
  <si>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</si>
  <si>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</si>
  <si>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</si>
  <si>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</si>
  <si>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</si>
  <si>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</si>
  <si>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</si>
  <si>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</si>
  <si>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</si>
  <si>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</si>
  <si>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</si>
  <si>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</si>
  <si>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</si>
  <si>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</si>
  <si>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</si>
  <si>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</si>
  <si>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</si>
  <si>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</si>
  <si>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</si>
  <si>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</si>
  <si>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</si>
  <si>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</si>
  <si>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</si>
  <si>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</si>
  <si>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</si>
  <si>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</si>
  <si>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</si>
  <si>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</si>
  <si>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</si>
  <si>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</si>
  <si>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</si>
  <si>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</si>
  <si>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</si>
  <si>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</si>
  <si>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</si>
  <si>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</si>
  <si>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</si>
  <si>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</si>
  <si>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</si>
  <si>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</si>
  <si>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</si>
  <si>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</si>
  <si>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</si>
  <si>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</si>
  <si>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</si>
  <si>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</si>
  <si>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</si>
  <si>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</si>
  <si>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</si>
  <si>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</si>
  <si>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</si>
  <si>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</si>
  <si>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</si>
  <si>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</si>
  <si>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</si>
  <si>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</si>
  <si>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</si>
  <si>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</si>
  <si>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</si>
  <si>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</si>
  <si>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</si>
  <si>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</si>
  <si>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</si>
  <si>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</si>
  <si>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</si>
  <si>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</si>
  <si>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</si>
  <si>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</si>
  <si>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</si>
  <si>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</si>
  <si>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</si>
  <si>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</si>
  <si>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</si>
  <si>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</si>
  <si>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</si>
  <si>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</si>
  <si>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</si>
  <si>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</si>
  <si>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</si>
  <si>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</si>
  <si>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</si>
  <si>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</si>
  <si>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</si>
  <si>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</si>
  <si>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</si>
  <si>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</si>
  <si>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</si>
  <si>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</si>
  <si>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</si>
  <si>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</si>
  <si>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</si>
  <si>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</si>
  <si>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</si>
  <si>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</si>
  <si>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</si>
  <si>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</si>
  <si>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</si>
  <si>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</si>
  <si>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</si>
  <si>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</si>
  <si>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</si>
  <si>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</si>
  <si>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</si>
  <si>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</si>
  <si>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</si>
  <si>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</si>
  <si>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</si>
  <si>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</si>
  <si>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</si>
  <si>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</si>
  <si>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</si>
  <si>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</si>
  <si>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</si>
  <si>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</si>
  <si>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</si>
  <si>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</si>
  <si>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</si>
  <si>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</si>
  <si>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</si>
  <si>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</si>
  <si>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</si>
  <si>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</si>
  <si>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</si>
  <si>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</si>
  <si>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</si>
  <si>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</si>
  <si>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</si>
  <si>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</si>
  <si>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</si>
  <si>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</si>
  <si>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</si>
  <si>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</si>
  <si>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</si>
  <si>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</si>
  <si>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</si>
  <si>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</si>
  <si>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</si>
  <si>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</si>
  <si>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</si>
  <si>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</si>
  <si>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</si>
  <si>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</si>
  <si>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</si>
  <si>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</si>
  <si>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</si>
  <si>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</si>
  <si>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</si>
  <si>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</si>
  <si>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</si>
  <si>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</si>
  <si>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</si>
  <si>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</si>
  <si>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</si>
  <si>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</si>
  <si>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</si>
  <si>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</si>
  <si>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</si>
  <si>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</si>
  <si>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</si>
  <si>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</si>
  <si>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</si>
  <si>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</si>
  <si>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</si>
  <si>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</si>
  <si>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</si>
  <si>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</si>
  <si>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</si>
  <si>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</si>
  <si>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</si>
  <si>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</si>
  <si>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</si>
  <si>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</si>
  <si>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</si>
  <si>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</si>
  <si>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</si>
  <si>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</si>
  <si>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</si>
  <si>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</si>
  <si>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</si>
  <si>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</si>
  <si>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</si>
  <si>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</si>
  <si>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</si>
  <si>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</si>
  <si>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</si>
  <si>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</si>
  <si>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</si>
  <si>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</si>
  <si>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</si>
  <si>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</si>
  <si>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</si>
  <si>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</si>
  <si>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</si>
  <si>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</si>
  <si>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</si>
  <si>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</si>
  <si>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</si>
  <si>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</si>
  <si>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</si>
  <si>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</si>
  <si>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</si>
  <si>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</si>
  <si>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</si>
  <si>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</si>
  <si>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</si>
  <si>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</si>
  <si>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</si>
  <si>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</si>
  <si>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</si>
  <si>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</si>
  <si>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</si>
  <si>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</si>
  <si>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</si>
  <si>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</si>
  <si>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</si>
  <si>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</si>
  <si>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</si>
  <si>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</si>
  <si>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</si>
  <si>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</si>
  <si>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</si>
  <si>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</si>
  <si>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</si>
  <si>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</si>
  <si>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</si>
  <si>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</si>
  <si>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</si>
  <si>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</si>
  <si>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</si>
  <si>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</si>
  <si>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</si>
  <si>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</si>
  <si>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</si>
  <si>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</si>
  <si>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</si>
  <si>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</si>
  <si>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</si>
  <si>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</si>
  <si>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</si>
  <si>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</si>
  <si>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</si>
  <si>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</si>
  <si>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</si>
  <si>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</si>
  <si>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</si>
  <si>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</si>
  <si>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</si>
  <si>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</si>
  <si>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</si>
  <si>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</si>
  <si>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</si>
  <si>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</si>
  <si>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</si>
  <si>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</si>
  <si>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</si>
  <si>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</si>
  <si>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</si>
  <si>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</si>
  <si>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</si>
  <si>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</si>
  <si>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</si>
  <si>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</si>
  <si>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</si>
  <si>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</si>
  <si>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</si>
  <si>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</si>
  <si>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</si>
  <si>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</si>
  <si>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</si>
  <si>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</si>
  <si>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</si>
  <si>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</si>
  <si>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</si>
  <si>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</si>
  <si>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</si>
  <si>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</si>
  <si>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</si>
  <si>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</si>
  <si>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</si>
  <si>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</si>
  <si>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</si>
  <si>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</si>
  <si>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</si>
  <si>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</si>
  <si>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</si>
  <si>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</si>
  <si>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</si>
  <si>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</si>
  <si>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</si>
  <si>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</si>
  <si>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</si>
  <si>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</si>
  <si>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</si>
  <si>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</si>
  <si>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</si>
  <si>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</si>
  <si>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</si>
  <si>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</si>
  <si>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</si>
  <si>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</si>
  <si>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</si>
  <si>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</si>
  <si>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</si>
  <si>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</si>
  <si>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</si>
  <si>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</si>
  <si>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</si>
  <si>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</si>
  <si>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</si>
  <si>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</si>
  <si>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</si>
  <si>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</si>
  <si>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</si>
  <si>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</si>
  <si>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</si>
  <si>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</si>
  <si>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</si>
  <si>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</si>
  <si>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</si>
  <si>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</si>
  <si>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</si>
  <si>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</si>
  <si>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</si>
  <si>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</si>
  <si>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</si>
  <si>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</si>
  <si>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</si>
  <si>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</si>
  <si>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</si>
  <si>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</si>
  <si>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</si>
  <si>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</si>
  <si>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</si>
  <si>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</si>
  <si>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</si>
  <si>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</si>
  <si>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</si>
  <si>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</si>
  <si>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</si>
  <si>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</si>
  <si>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</si>
  <si>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</si>
  <si>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</si>
  <si>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</si>
  <si>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</si>
  <si>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</si>
  <si>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</si>
  <si>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</si>
  <si>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</si>
  <si>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</si>
  <si>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</si>
  <si>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</si>
  <si>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</si>
  <si>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</si>
  <si>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</si>
  <si>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</si>
  <si>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</si>
  <si>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</si>
  <si>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</si>
  <si>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</si>
  <si>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</si>
  <si>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</si>
  <si>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</si>
  <si>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</si>
  <si>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</si>
  <si>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</si>
  <si>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</si>
  <si>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</si>
  <si>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</si>
  <si>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</si>
  <si>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</si>
  <si>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</si>
  <si>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</si>
  <si>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</si>
  <si>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</si>
  <si>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</si>
  <si>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</si>
  <si>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</si>
  <si>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</si>
  <si>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</si>
  <si>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</si>
  <si>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</si>
  <si>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</si>
  <si>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</si>
  <si>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</si>
  <si>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</si>
  <si>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</si>
  <si>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</si>
  <si>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</si>
  <si>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</si>
  <si>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</si>
  <si>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</si>
  <si>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</si>
  <si>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</si>
  <si>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</si>
  <si>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</si>
  <si>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</si>
  <si>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</si>
  <si>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</si>
  <si>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</si>
  <si>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</si>
  <si>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</si>
  <si>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</si>
  <si>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</si>
  <si>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</si>
  <si>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</si>
  <si>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</si>
  <si>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</si>
  <si>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</si>
  <si>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</si>
  <si>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</si>
  <si>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</si>
  <si>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</si>
  <si>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</si>
  <si>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</si>
  <si>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</si>
  <si>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</si>
  <si>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</si>
  <si>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</si>
  <si>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</si>
  <si>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</si>
  <si>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</si>
  <si>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</si>
  <si>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</si>
  <si>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</si>
  <si>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</si>
  <si>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</si>
  <si>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</si>
  <si>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</si>
  <si>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</si>
  <si>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</si>
  <si>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</si>
  <si>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</si>
  <si>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</si>
  <si>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</si>
  <si>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</si>
  <si>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</si>
  <si>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</si>
  <si>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</si>
  <si>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</si>
  <si>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</si>
  <si>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</si>
  <si>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</si>
  <si>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</si>
  <si>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</si>
  <si>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</si>
  <si>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</si>
  <si>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</si>
  <si>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</si>
  <si>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</si>
  <si>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</si>
  <si>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</si>
  <si>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</si>
  <si>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</si>
  <si>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</si>
  <si>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</si>
  <si>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</si>
  <si>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</si>
  <si>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</si>
  <si>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</si>
  <si>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</si>
  <si>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</si>
  <si>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</si>
  <si>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</si>
  <si>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</si>
  <si>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</si>
  <si>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</si>
  <si>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</si>
  <si>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</si>
  <si>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</si>
  <si>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</si>
  <si>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</si>
  <si>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</si>
  <si>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</si>
  <si>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</si>
  <si>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</si>
  <si>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</si>
  <si>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</si>
  <si>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</si>
  <si>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</si>
  <si>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</si>
  <si>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</si>
  <si>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</si>
  <si>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</si>
  <si>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</si>
  <si>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</si>
  <si>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</si>
  <si>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</si>
  <si>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</si>
  <si>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</si>
  <si>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</si>
  <si>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</si>
  <si>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</si>
  <si>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</si>
  <si>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</si>
  <si>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</si>
  <si>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</si>
  <si>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</si>
  <si>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</si>
  <si>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</si>
  <si>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</si>
  <si>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</si>
  <si>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</si>
  <si>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</si>
  <si>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</si>
  <si>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</si>
  <si>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</si>
  <si>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</si>
  <si>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</si>
  <si>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</si>
  <si>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</si>
  <si>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</si>
  <si>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</si>
  <si>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</si>
  <si>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</si>
  <si>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</si>
  <si>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</si>
  <si>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</si>
  <si>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</si>
  <si>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</si>
  <si>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</si>
  <si>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</si>
  <si>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</si>
  <si>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</si>
  <si>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</si>
  <si>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</si>
  <si>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</si>
  <si>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</si>
  <si>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</si>
  <si>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</si>
  <si>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</si>
  <si>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</si>
  <si>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</si>
  <si>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</si>
  <si>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</si>
  <si>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</si>
  <si>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</si>
  <si>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</si>
  <si>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</si>
  <si>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</si>
  <si>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</si>
  <si>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</si>
  <si>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</si>
  <si>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</si>
  <si>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</si>
  <si>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</si>
  <si>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</si>
  <si>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</si>
  <si>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</si>
  <si>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</si>
  <si>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</si>
  <si>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</si>
  <si>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</si>
  <si>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</si>
  <si>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</si>
  <si>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</si>
  <si>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</si>
  <si>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</si>
  <si>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</si>
  <si>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</si>
  <si>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</si>
  <si>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</si>
  <si>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</si>
  <si>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</si>
  <si>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</si>
  <si>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</si>
  <si>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</si>
  <si>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</si>
  <si>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</si>
  <si>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</si>
  <si>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</si>
  <si>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</si>
  <si>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</si>
  <si>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</si>
  <si>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</si>
  <si>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</si>
  <si>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</si>
  <si>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</si>
  <si>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</si>
  <si>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</si>
  <si>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</si>
  <si>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</si>
  <si>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</si>
  <si>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</si>
  <si>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</si>
  <si>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</si>
  <si>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</si>
  <si>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</si>
  <si>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</si>
  <si>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</si>
  <si>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</si>
  <si>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</si>
  <si>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</si>
  <si>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</si>
  <si>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</si>
  <si>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</si>
  <si>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</si>
  <si>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</si>
  <si>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</si>
  <si>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</si>
  <si>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</si>
  <si>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</si>
  <si>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</si>
  <si>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</si>
  <si>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</si>
  <si>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</si>
  <si>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</si>
  <si>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</si>
  <si>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</si>
  <si>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</si>
  <si>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</si>
  <si>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</si>
  <si>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</si>
  <si>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</si>
  <si>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</si>
  <si>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</si>
  <si>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</si>
  <si>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</si>
  <si>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</si>
  <si>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</si>
  <si>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</si>
  <si>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</si>
  <si>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</si>
  <si>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</si>
  <si>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</si>
  <si>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</si>
  <si>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</si>
  <si>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</si>
  <si>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</si>
  <si>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</si>
  <si>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</si>
  <si>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</si>
  <si>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</si>
  <si>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</si>
  <si>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</si>
  <si>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</si>
  <si>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</si>
  <si>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</si>
  <si>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</si>
  <si>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</si>
  <si>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</si>
  <si>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</si>
  <si>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</si>
  <si>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</si>
  <si>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</si>
  <si>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</si>
  <si>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</si>
  <si>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</si>
  <si>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</si>
  <si>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</si>
  <si>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</si>
  <si>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</si>
  <si>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</si>
  <si>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</si>
  <si>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</si>
  <si>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</si>
  <si>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</si>
  <si>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</si>
  <si>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</si>
  <si>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</si>
  <si>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</si>
  <si>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</si>
  <si>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</si>
  <si>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</si>
  <si>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</si>
  <si>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</si>
  <si>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</si>
  <si>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</si>
  <si>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</si>
  <si>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</si>
  <si>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</si>
  <si>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</si>
  <si>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</si>
  <si>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</si>
  <si>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</si>
  <si>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</si>
  <si>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</si>
  <si>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</si>
  <si>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</si>
  <si>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</si>
  <si>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</si>
  <si>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</si>
  <si>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</si>
  <si>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</si>
  <si>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</si>
  <si>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</si>
  <si>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</si>
  <si>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</si>
  <si>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</si>
  <si>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</si>
  <si>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</si>
  <si>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</si>
  <si>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</si>
  <si>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</si>
  <si>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</si>
  <si>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</si>
  <si>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</si>
  <si>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</si>
  <si>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</si>
  <si>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</si>
  <si>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</si>
  <si>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</si>
  <si>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</si>
  <si>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</si>
  <si>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</si>
  <si>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</si>
  <si>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</si>
  <si>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</si>
  <si>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</si>
  <si>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</si>
  <si>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</si>
  <si>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</si>
  <si>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</si>
  <si>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</si>
  <si>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</si>
  <si>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</si>
  <si>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</si>
  <si>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</si>
  <si>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</si>
  <si>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</si>
  <si>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</si>
  <si>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</si>
  <si>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</si>
  <si>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</si>
  <si>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</si>
  <si>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</si>
  <si>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</si>
  <si>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</si>
  <si>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</si>
  <si>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</si>
  <si>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</si>
  <si>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</si>
  <si>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</si>
  <si>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</si>
  <si>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</si>
  <si>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</si>
  <si>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</si>
  <si>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</si>
  <si>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</si>
  <si>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</si>
  <si>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</si>
  <si>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</si>
  <si>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</si>
  <si>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</si>
  <si>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</si>
  <si>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</si>
  <si>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</si>
  <si>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</si>
  <si>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</si>
  <si>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</si>
  <si>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</si>
  <si>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</si>
  <si>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</si>
  <si>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</si>
  <si>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</si>
  <si>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</si>
  <si>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</si>
  <si>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</si>
  <si>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</si>
  <si>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</si>
  <si>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</si>
  <si>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</si>
  <si>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</si>
  <si>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</si>
  <si>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</si>
  <si>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</si>
  <si>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</si>
  <si>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</si>
  <si>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</si>
  <si>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</si>
  <si>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</si>
  <si>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</si>
  <si>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</si>
  <si>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</si>
  <si>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</si>
  <si>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</si>
  <si>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</si>
  <si>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</si>
  <si>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</si>
  <si>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</si>
  <si>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</si>
  <si>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</si>
  <si>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</si>
  <si>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</si>
  <si>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</si>
  <si>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</si>
  <si>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</si>
  <si>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</si>
  <si>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</si>
  <si>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</si>
  <si>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</si>
  <si>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</si>
  <si>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</si>
  <si>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</si>
  <si>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</si>
  <si>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</si>
  <si>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</si>
  <si>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</si>
  <si>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</si>
  <si>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</si>
  <si>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</si>
  <si>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</si>
  <si>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</si>
  <si>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</si>
  <si>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</si>
  <si>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</si>
  <si>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</si>
  <si>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</si>
  <si>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</si>
  <si>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</si>
  <si>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</si>
  <si>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</si>
  <si>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</si>
  <si>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</si>
  <si>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</si>
  <si>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</si>
  <si>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</si>
  <si>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</si>
  <si>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</si>
  <si>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</si>
  <si>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</si>
  <si>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</si>
  <si>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</si>
  <si>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</si>
  <si>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</si>
  <si>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</si>
  <si>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</si>
  <si>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</si>
  <si>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</si>
  <si>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</si>
  <si>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</si>
  <si>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</si>
  <si>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</si>
  <si>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</si>
  <si>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</si>
  <si>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</si>
  <si>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</si>
  <si>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</si>
  <si>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</si>
  <si>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</si>
  <si>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</si>
  <si>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</si>
  <si>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</si>
  <si>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</si>
  <si>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</si>
  <si>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</si>
  <si>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</si>
  <si>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</si>
  <si>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</si>
  <si>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</si>
  <si>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</si>
  <si>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</si>
  <si>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</si>
  <si>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</si>
  <si>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</si>
  <si>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</si>
  <si>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</si>
  <si>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</si>
  <si>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</si>
  <si>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</si>
  <si>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</si>
  <si>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</si>
  <si>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</si>
  <si>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</si>
  <si>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</si>
  <si>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</si>
  <si>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</si>
  <si>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</si>
  <si>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</si>
  <si>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</si>
  <si>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</si>
  <si>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</si>
  <si>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</si>
  <si>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</si>
  <si>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</si>
  <si>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</si>
  <si>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</si>
  <si>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</si>
  <si>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</si>
  <si>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</si>
  <si>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</si>
  <si>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</si>
  <si>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</si>
  <si>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</si>
  <si>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</si>
  <si>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</si>
  <si>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</si>
  <si>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</si>
  <si>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</si>
  <si>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</si>
  <si>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</si>
  <si>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</si>
  <si>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</si>
  <si>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</si>
  <si>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</si>
  <si>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</si>
  <si>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</si>
  <si>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</si>
  <si>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</si>
  <si>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</si>
  <si>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</si>
  <si>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</si>
  <si>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</si>
  <si>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</si>
  <si>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</si>
  <si>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</si>
  <si>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</si>
  <si>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</si>
  <si>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</si>
  <si>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</si>
  <si>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</si>
  <si>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</si>
  <si>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</si>
  <si>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</si>
  <si>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</si>
  <si>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</si>
  <si>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</si>
  <si>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</si>
  <si>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</si>
  <si>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</si>
  <si>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</si>
  <si>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</si>
  <si>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</si>
  <si>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</si>
  <si>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</si>
  <si>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</si>
  <si>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</si>
  <si>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</si>
  <si>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</si>
  <si>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</si>
  <si>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</si>
  <si>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</si>
  <si>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</si>
  <si>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</si>
  <si>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</si>
  <si>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</si>
  <si>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</si>
  <si>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</si>
  <si>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</si>
  <si>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</si>
  <si>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</si>
  <si>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</si>
  <si>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</si>
  <si>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</si>
  <si>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</si>
  <si>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</si>
  <si>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</si>
  <si>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</si>
  <si>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</si>
  <si>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</si>
  <si>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</si>
  <si>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</si>
  <si>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</si>
  <si>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</si>
  <si>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</si>
  <si>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</si>
  <si>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</si>
  <si>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</si>
  <si>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</si>
  <si>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</si>
  <si>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</si>
  <si>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</si>
  <si>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</si>
  <si>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</si>
  <si>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</si>
  <si>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</si>
  <si>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</si>
  <si>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</si>
  <si>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</si>
  <si>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</si>
  <si>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</si>
  <si>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</si>
  <si>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</si>
  <si>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</si>
  <si>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</si>
  <si>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</si>
  <si>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</si>
  <si>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</si>
  <si>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</si>
  <si>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</si>
  <si>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</si>
  <si>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</si>
  <si>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</si>
  <si>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</si>
  <si>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</si>
  <si>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</si>
  <si>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</si>
  <si>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</si>
  <si>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</si>
  <si>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</si>
  <si>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</si>
  <si>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</si>
  <si>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</si>
  <si>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</si>
  <si>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</si>
  <si>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</si>
  <si>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</si>
  <si>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</si>
  <si>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</si>
  <si>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</si>
  <si>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</si>
  <si>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</si>
  <si>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</si>
  <si>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</si>
  <si>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</si>
  <si>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</si>
  <si>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</si>
  <si>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</si>
  <si>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</si>
  <si>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</si>
  <si>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</si>
  <si>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</si>
  <si>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</si>
  <si>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</si>
  <si>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</si>
  <si>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</si>
  <si>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</si>
  <si>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</si>
  <si>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</si>
  <si>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</si>
  <si>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</si>
  <si>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</si>
  <si>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</si>
  <si>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</si>
  <si>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</si>
  <si>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</si>
  <si>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</si>
  <si>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</si>
  <si>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</si>
  <si>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</si>
  <si>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</si>
  <si>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</si>
  <si>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</si>
  <si>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</si>
  <si>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</si>
  <si>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</si>
  <si>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</si>
  <si>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</si>
  <si>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</si>
  <si>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</si>
  <si>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</si>
  <si>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</si>
  <si>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</si>
  <si>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</si>
  <si>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</si>
  <si>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</si>
  <si>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</si>
  <si>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</si>
  <si>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</si>
  <si>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</si>
  <si>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</si>
  <si>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</si>
  <si>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</si>
  <si>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</si>
  <si>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</si>
  <si>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</si>
  <si>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</si>
  <si>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</si>
  <si>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</si>
  <si>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</si>
  <si>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</si>
  <si>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</si>
  <si>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</si>
  <si>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</si>
  <si>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</si>
  <si>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</si>
  <si>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</si>
  <si>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</si>
  <si>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</si>
  <si>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</si>
  <si>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</si>
  <si>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</si>
  <si>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</si>
  <si>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</si>
  <si>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</si>
  <si>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</si>
  <si>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</si>
  <si>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</si>
  <si>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</si>
  <si>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</si>
  <si>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</si>
  <si>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</si>
  <si>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</si>
  <si>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</si>
  <si>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</si>
  <si>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</si>
  <si>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</si>
  <si>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</si>
  <si>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</si>
  <si>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</si>
  <si>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</si>
  <si>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</si>
  <si>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</si>
  <si>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</si>
  <si>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</si>
  <si>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</si>
  <si>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</si>
  <si>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</si>
  <si>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</si>
  <si>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</si>
  <si>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</si>
  <si>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</si>
  <si>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</si>
  <si>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</si>
  <si>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</si>
  <si>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</si>
  <si>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</si>
  <si>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</si>
  <si>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</si>
  <si>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</si>
  <si>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</si>
  <si>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</si>
  <si>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</si>
  <si>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</si>
  <si>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</si>
  <si>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</si>
  <si>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</si>
  <si>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</si>
  <si>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</si>
  <si>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</si>
  <si>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</si>
  <si>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</si>
  <si>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</si>
  <si>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</si>
  <si>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</si>
  <si>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</si>
  <si>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</si>
  <si>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</si>
  <si>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</si>
  <si>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</si>
  <si>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</si>
  <si>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</si>
  <si>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</si>
  <si>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</si>
  <si>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</si>
  <si>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</si>
  <si>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</si>
  <si>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</si>
  <si>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</si>
  <si>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</si>
  <si>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</si>
  <si>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</si>
  <si>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</si>
  <si>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</si>
  <si>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</si>
  <si>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</si>
  <si>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</si>
  <si>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</si>
  <si>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</si>
  <si>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</si>
  <si>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</si>
  <si>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</si>
  <si>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</si>
  <si>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</si>
  <si>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</si>
  <si>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</si>
  <si>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</si>
  <si>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</si>
  <si>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</si>
  <si>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</si>
  <si>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</si>
  <si>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</si>
  <si>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</si>
  <si>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</si>
  <si>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</si>
  <si>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</si>
  <si>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</si>
  <si>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</si>
  <si>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</si>
  <si>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</si>
  <si>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</si>
  <si>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</si>
  <si>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</si>
  <si>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</si>
  <si>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</si>
  <si>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</si>
  <si>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</si>
  <si>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</si>
  <si>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</si>
  <si>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</si>
  <si>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</si>
  <si>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</si>
  <si>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</si>
  <si>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</si>
  <si>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</si>
  <si>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</si>
  <si>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</si>
  <si>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</si>
  <si>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</si>
  <si>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</si>
  <si>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</si>
  <si>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</si>
  <si>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</si>
  <si>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</si>
  <si>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</si>
  <si>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</si>
  <si>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</si>
  <si>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</si>
  <si>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</si>
  <si>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</si>
  <si>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</si>
  <si>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</si>
  <si>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</si>
  <si>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</si>
  <si>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</si>
  <si>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</si>
  <si>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</si>
  <si>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</si>
  <si>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</si>
  <si>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</si>
  <si>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</si>
  <si>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</si>
  <si>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</si>
  <si>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</si>
  <si>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</si>
  <si>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</si>
  <si>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</si>
  <si>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</si>
  <si>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</si>
  <si>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</si>
  <si>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</si>
  <si>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</si>
  <si>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</si>
  <si>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</si>
  <si>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</si>
  <si>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</si>
  <si>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</si>
  <si>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</si>
  <si>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</si>
  <si>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</si>
  <si>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</si>
  <si>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</si>
  <si>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</si>
  <si>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</si>
  <si>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</si>
  <si>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</si>
  <si>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</si>
  <si>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</si>
  <si>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</si>
  <si>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</si>
  <si>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</si>
  <si>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</si>
  <si>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</si>
  <si>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</si>
  <si>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</si>
  <si>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</si>
  <si>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</si>
  <si>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</si>
  <si>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</si>
  <si>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</si>
  <si>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</si>
  <si>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</si>
  <si>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</si>
  <si>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</si>
  <si>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</si>
  <si>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</si>
  <si>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</si>
  <si>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</si>
  <si>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</si>
  <si>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</si>
  <si>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</si>
  <si>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</si>
  <si>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</si>
  <si>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</si>
  <si>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</si>
  <si>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</si>
  <si>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</si>
  <si>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</si>
  <si>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</si>
  <si>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</si>
  <si>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</si>
  <si>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</si>
  <si>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</si>
  <si>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</si>
  <si>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</si>
  <si>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</si>
  <si>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</si>
  <si>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</si>
  <si>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</si>
  <si>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</si>
  <si>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</si>
  <si>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</si>
  <si>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</si>
  <si>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</si>
  <si>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</si>
  <si>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</si>
  <si>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</si>
  <si>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</si>
  <si>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</si>
  <si>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</si>
  <si>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</si>
  <si>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</si>
  <si>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</si>
  <si>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</si>
  <si>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</si>
  <si>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</si>
  <si>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</si>
  <si>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</si>
  <si>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</si>
  <si>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</si>
  <si>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</si>
  <si>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</si>
  <si>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</si>
  <si>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</si>
  <si>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</si>
  <si>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</si>
  <si>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</si>
  <si>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</si>
  <si>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</si>
  <si>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</si>
  <si>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</si>
  <si>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</si>
  <si>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</si>
  <si>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</si>
  <si>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</si>
  <si>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</si>
  <si>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</si>
  <si>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</si>
  <si>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</si>
  <si>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</si>
  <si>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</si>
  <si>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</si>
  <si>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</si>
  <si>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</si>
  <si>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</si>
  <si>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</si>
  <si>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</si>
  <si>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</si>
  <si>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</si>
  <si>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</si>
  <si>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</si>
  <si>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</si>
  <si>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</si>
  <si>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</si>
  <si>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</si>
  <si>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</si>
  <si>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</si>
  <si>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</si>
  <si>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</si>
  <si>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</si>
  <si>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</si>
  <si>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</si>
  <si>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</si>
  <si>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</si>
  <si>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</si>
  <si>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</si>
  <si>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</si>
  <si>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</si>
  <si>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</si>
  <si>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</si>
  <si>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</si>
  <si>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</si>
  <si>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</si>
  <si>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</si>
  <si>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</si>
  <si>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</si>
  <si>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</si>
  <si>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</si>
  <si>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</si>
  <si>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</si>
  <si>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</si>
  <si>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</si>
  <si>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</si>
  <si>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</si>
  <si>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</si>
  <si>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</si>
  <si>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</si>
  <si>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</si>
  <si>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</si>
  <si>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</si>
  <si>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</si>
  <si>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</si>
  <si>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</si>
  <si>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</si>
  <si>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</si>
  <si>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</si>
  <si>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</si>
  <si>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</si>
  <si>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</si>
  <si>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</si>
  <si>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</si>
  <si>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</si>
  <si>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</si>
  <si>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</si>
  <si>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</si>
  <si>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</si>
  <si>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</si>
  <si>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</si>
  <si>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</si>
  <si>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</si>
  <si>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</si>
  <si>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</si>
  <si>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</si>
  <si>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</si>
  <si>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</si>
  <si>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</si>
  <si>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</si>
  <si>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</si>
  <si>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</si>
  <si>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</si>
  <si>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</si>
  <si>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</si>
  <si>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</si>
  <si>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</si>
  <si>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</si>
  <si>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</si>
  <si>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</si>
  <si>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</si>
  <si>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</si>
  <si>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</si>
  <si>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</si>
  <si>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</si>
  <si>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</si>
  <si>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</si>
  <si>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</si>
  <si>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</si>
  <si>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</si>
  <si>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</si>
  <si>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</si>
  <si>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</si>
  <si>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</si>
  <si>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</si>
  <si>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</si>
  <si>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</si>
  <si>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</si>
  <si>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</si>
  <si>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</si>
  <si>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</si>
  <si>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</si>
  <si>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</si>
  <si>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</si>
  <si>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</si>
  <si>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</si>
  <si>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</si>
  <si>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</si>
  <si>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</si>
  <si>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</si>
  <si>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</si>
  <si>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</si>
  <si>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</si>
  <si>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</si>
  <si>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</si>
  <si>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</si>
  <si>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</si>
  <si>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</si>
  <si>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</si>
  <si>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</si>
  <si>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</si>
  <si>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</si>
  <si>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</si>
  <si>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</si>
  <si>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</si>
  <si>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</si>
  <si>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</si>
  <si>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</si>
  <si>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</si>
  <si>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</si>
  <si>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</si>
  <si>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</si>
  <si>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</si>
  <si>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</si>
  <si>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</si>
  <si>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</si>
  <si>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</si>
  <si>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</si>
  <si>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</si>
  <si>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</si>
  <si>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</si>
  <si>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</si>
  <si>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</si>
  <si>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</si>
  <si>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</si>
  <si>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</si>
  <si>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</si>
  <si>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</si>
  <si>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</si>
  <si>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</si>
  <si>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</si>
  <si>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</si>
  <si>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</si>
  <si>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</si>
  <si>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</si>
  <si>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</si>
  <si>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</si>
  <si>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</si>
  <si>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</si>
  <si>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</si>
  <si>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</si>
  <si>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</si>
  <si>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</si>
  <si>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</si>
  <si>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</si>
  <si>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</si>
  <si>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</si>
  <si>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</si>
  <si>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</si>
  <si>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</si>
  <si>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</si>
  <si>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</si>
  <si>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</si>
  <si>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</si>
  <si>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</si>
  <si>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</si>
  <si>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</si>
  <si>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</si>
  <si>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</si>
  <si>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</si>
  <si>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</si>
  <si>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</si>
  <si>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</si>
  <si>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</si>
  <si>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</si>
  <si>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</si>
  <si>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</si>
  <si>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</si>
  <si>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</si>
  <si>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</si>
  <si>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</si>
  <si>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</si>
  <si>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</si>
  <si>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</si>
  <si>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</si>
  <si>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</si>
  <si>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</si>
  <si>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</si>
  <si>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</si>
  <si>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</si>
  <si>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</si>
  <si>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</si>
  <si>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</si>
  <si>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</si>
  <si>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</si>
  <si>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</si>
  <si>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</si>
  <si>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</si>
  <si>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</si>
  <si>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</si>
  <si>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</si>
  <si>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</si>
  <si>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</si>
  <si>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</si>
  <si>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</si>
  <si>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</si>
  <si>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</si>
  <si>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</si>
  <si>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</si>
  <si>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</si>
  <si>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</si>
  <si>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</si>
  <si>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</si>
  <si>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</si>
  <si>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</si>
  <si>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</si>
  <si>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</si>
  <si>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</si>
  <si>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</si>
  <si>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</si>
  <si>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</si>
  <si>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</si>
  <si>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</si>
  <si>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</si>
  <si>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</si>
  <si>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</si>
  <si>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</si>
  <si>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</si>
  <si>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</si>
  <si>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</si>
  <si>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</si>
  <si>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</si>
  <si>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</si>
  <si>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</si>
  <si>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</si>
  <si>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</si>
  <si>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</si>
  <si>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</si>
  <si>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</si>
  <si>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</si>
  <si>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</si>
  <si>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</si>
  <si>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</si>
  <si>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</si>
  <si>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</si>
  <si>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</si>
  <si>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</si>
  <si>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</si>
  <si>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</si>
  <si>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</si>
  <si>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</si>
  <si>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</si>
  <si>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</si>
  <si>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</si>
  <si>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</si>
  <si>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</si>
  <si>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</si>
  <si>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</si>
  <si>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</si>
  <si>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</si>
  <si>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</si>
  <si>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</si>
  <si>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</si>
  <si>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</si>
  <si>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</si>
  <si>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</si>
  <si>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</si>
  <si>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</si>
  <si>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</si>
  <si>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</si>
  <si>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</si>
  <si>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</si>
  <si>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</si>
  <si>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</si>
  <si>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</si>
  <si>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</si>
  <si>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</si>
  <si>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</si>
  <si>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</si>
  <si>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</si>
  <si>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</si>
  <si>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</si>
  <si>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</si>
  <si>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</si>
  <si>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</si>
  <si>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</si>
  <si>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</si>
  <si>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</si>
  <si>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</si>
  <si>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</si>
  <si>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</si>
  <si>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</si>
  <si>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</si>
  <si>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</si>
  <si>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</si>
  <si>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</si>
  <si>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</si>
  <si>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</si>
  <si>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</si>
  <si>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</si>
  <si>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</si>
  <si>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</si>
  <si>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</si>
  <si>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</si>
  <si>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</si>
  <si>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</si>
  <si>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</si>
  <si>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</si>
  <si>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</si>
  <si>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</si>
  <si>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</si>
  <si>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</si>
  <si>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</si>
  <si>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</si>
  <si>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</si>
  <si>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</si>
  <si>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</si>
  <si>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</si>
  <si>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</si>
  <si>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</si>
  <si>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</si>
  <si>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</si>
  <si>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</si>
  <si>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</si>
  <si>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</si>
  <si>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</si>
  <si>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</si>
  <si>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</si>
  <si>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</si>
  <si>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</si>
  <si>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</si>
  <si>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</si>
  <si>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</si>
  <si>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</si>
  <si>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</si>
  <si>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</si>
  <si>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</si>
  <si>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</si>
  <si>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</si>
  <si>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</si>
  <si>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</si>
  <si>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</si>
  <si>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</si>
  <si>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</si>
  <si>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</si>
  <si>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</si>
  <si>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</si>
  <si>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</si>
  <si>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</si>
  <si>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</si>
  <si>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</si>
  <si>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</si>
  <si>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</si>
  <si>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</si>
  <si>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</si>
  <si>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</si>
  <si>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</si>
  <si>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</si>
  <si>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</si>
  <si>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</si>
  <si>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</si>
  <si>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</si>
  <si>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</si>
  <si>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</si>
  <si>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</si>
  <si>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</si>
  <si>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</si>
  <si>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</si>
  <si>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</si>
  <si>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</si>
  <si>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</si>
  <si>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</si>
  <si>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</si>
  <si>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</si>
  <si>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</si>
  <si>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</si>
  <si>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</si>
  <si>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</si>
  <si>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</si>
  <si>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</si>
  <si>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</si>
  <si>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</si>
  <si>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</si>
  <si>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</si>
  <si>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</si>
  <si>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</si>
  <si>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</si>
  <si>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</si>
  <si>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</si>
  <si>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</si>
  <si>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</si>
  <si>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</si>
  <si>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</si>
  <si>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</si>
  <si>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</si>
  <si>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</si>
  <si>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</si>
  <si>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</si>
  <si>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</si>
  <si>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</si>
  <si>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</si>
  <si>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</si>
  <si>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</si>
  <si>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</si>
  <si>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</si>
  <si>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</si>
  <si>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</si>
  <si>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</si>
  <si>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</si>
  <si>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</si>
  <si>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</si>
  <si>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</si>
  <si>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</si>
  <si>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</si>
  <si>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</si>
  <si>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</si>
  <si>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</si>
  <si>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</si>
  <si>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</si>
  <si>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</si>
  <si>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</si>
  <si>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</si>
  <si>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</si>
  <si>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</si>
  <si>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</si>
  <si>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</si>
  <si>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</si>
  <si>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</si>
  <si>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</si>
  <si>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</si>
  <si>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</si>
  <si>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</si>
  <si>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</si>
  <si>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</si>
  <si>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</si>
  <si>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</si>
  <si>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</si>
  <si>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</si>
  <si>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</si>
  <si>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</si>
  <si>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</si>
  <si>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</si>
  <si>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</si>
  <si>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</si>
  <si>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</si>
  <si>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</si>
  <si>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</si>
  <si>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</si>
  <si>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</si>
  <si>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</si>
  <si>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</si>
  <si>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</si>
  <si>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</si>
  <si>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</si>
  <si>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</si>
  <si>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</si>
  <si>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</si>
  <si>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</si>
  <si>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</si>
  <si>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</si>
  <si>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</si>
  <si>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</si>
  <si>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</si>
  <si>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</si>
  <si>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</si>
  <si>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</si>
  <si>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</si>
  <si>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</si>
  <si>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</si>
  <si>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</si>
  <si>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</si>
  <si>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</si>
  <si>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</si>
  <si>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</si>
  <si>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</si>
  <si>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</si>
  <si>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</si>
  <si>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</si>
  <si>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</si>
  <si>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</si>
  <si>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</si>
  <si>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</si>
  <si>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</si>
  <si>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</si>
  <si>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</si>
  <si>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</si>
  <si>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</si>
  <si>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</si>
  <si>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</si>
  <si>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</si>
  <si>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</si>
  <si>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</si>
  <si>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</si>
  <si>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</si>
  <si>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</si>
  <si>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</si>
  <si>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</si>
  <si>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</si>
  <si>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</si>
  <si>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</si>
  <si>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</si>
  <si>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</si>
  <si>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</si>
  <si>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</si>
  <si>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</si>
  <si>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</si>
  <si>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</si>
  <si>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</si>
  <si>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</si>
  <si>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</si>
  <si>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</si>
  <si>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</si>
  <si>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</si>
  <si>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</si>
  <si>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</si>
  <si>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</si>
  <si>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</si>
  <si>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</si>
  <si>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</si>
  <si>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</si>
  <si>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</si>
  <si>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</si>
  <si>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</si>
  <si>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</si>
  <si>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</si>
  <si>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</si>
  <si>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</si>
  <si>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</si>
  <si>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</si>
  <si>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</si>
  <si>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</si>
  <si>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</si>
  <si>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</si>
  <si>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</si>
  <si>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</si>
  <si>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</si>
  <si>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</si>
  <si>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</si>
  <si>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</si>
  <si>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</si>
  <si>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</si>
  <si>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</si>
  <si>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</si>
  <si>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</si>
  <si>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</si>
  <si>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</si>
  <si>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</si>
  <si>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</si>
  <si>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</si>
  <si>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</si>
  <si>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</si>
  <si>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</si>
  <si>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</si>
  <si>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</si>
  <si>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</si>
  <si>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</si>
  <si>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</si>
  <si>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</si>
  <si>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</si>
  <si>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</si>
  <si>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</si>
  <si>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</si>
  <si>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</si>
  <si>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</si>
  <si>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</si>
  <si>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</si>
  <si>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</si>
  <si>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</si>
  <si>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</si>
  <si>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</si>
  <si>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</si>
  <si>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</si>
  <si>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</si>
  <si>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</si>
  <si>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</si>
  <si>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</si>
  <si>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</si>
  <si>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</si>
  <si>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</si>
  <si>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</si>
  <si>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</si>
  <si>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</si>
  <si>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</si>
  <si>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</si>
  <si>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</si>
  <si>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</si>
  <si>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</si>
  <si>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</si>
  <si>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</si>
  <si>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</si>
  <si>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</si>
  <si>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</si>
  <si>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</si>
  <si>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</si>
  <si>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</si>
  <si>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</si>
  <si>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</si>
  <si>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</si>
  <si>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</si>
  <si>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</si>
  <si>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</si>
  <si>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</si>
  <si>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</si>
  <si>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</si>
  <si>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</si>
  <si>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</si>
  <si>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</si>
  <si>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</si>
  <si>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</si>
  <si>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</si>
  <si>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</si>
  <si>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</si>
  <si>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</si>
  <si>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</si>
  <si>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</si>
  <si>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</si>
  <si>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</si>
  <si>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</si>
  <si>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</si>
  <si>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</si>
  <si>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</si>
  <si>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</si>
  <si>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</si>
  <si>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</si>
  <si>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</si>
  <si>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</si>
  <si>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</si>
  <si>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</si>
  <si>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</si>
  <si>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</si>
  <si>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</si>
  <si>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</si>
  <si>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</si>
  <si>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</si>
  <si>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</si>
  <si>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</si>
  <si>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</si>
  <si>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</si>
  <si>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</si>
  <si>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</si>
  <si>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</si>
  <si>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</si>
  <si>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</si>
  <si>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</si>
  <si>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</si>
  <si>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</si>
  <si>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</si>
  <si>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</si>
  <si>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</si>
  <si>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</si>
  <si>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</si>
  <si>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</si>
  <si>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</si>
  <si>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</si>
  <si>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</si>
  <si>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</si>
  <si>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</si>
  <si>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</si>
  <si>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</si>
  <si>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</si>
  <si>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</si>
  <si>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</si>
  <si>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</si>
  <si>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</si>
  <si>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</si>
  <si>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</si>
  <si>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</si>
  <si>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</si>
  <si>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</si>
  <si>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</si>
  <si>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</si>
  <si>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</si>
  <si>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</si>
  <si>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</si>
  <si>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</si>
  <si>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</si>
  <si>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</si>
  <si>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</si>
  <si>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</si>
  <si>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</si>
  <si>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</si>
  <si>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</si>
  <si>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</si>
  <si>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</si>
  <si>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</si>
  <si>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</si>
  <si>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</si>
  <si>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</si>
  <si>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</si>
  <si>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</si>
  <si>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</si>
  <si>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</si>
  <si>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</si>
  <si>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</si>
  <si>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</si>
  <si>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</si>
  <si>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</si>
  <si>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</si>
  <si>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</si>
  <si>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</si>
  <si>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</si>
  <si>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</si>
  <si>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</si>
  <si>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</si>
  <si>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</si>
  <si>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</si>
  <si>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</si>
  <si>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</si>
  <si>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</si>
  <si>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</si>
  <si>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</si>
  <si>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</si>
  <si>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</si>
  <si>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</si>
  <si>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</si>
  <si>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</si>
  <si>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</si>
  <si>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</si>
  <si>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</si>
  <si>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</si>
  <si>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</si>
  <si>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</si>
  <si>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</si>
  <si>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</si>
  <si>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</si>
  <si>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</si>
  <si>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</si>
  <si>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</si>
  <si>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</si>
  <si>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</si>
  <si>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</si>
  <si>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</si>
  <si>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</si>
  <si>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</si>
  <si>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</si>
  <si>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</si>
  <si>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</si>
  <si>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</si>
  <si>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</si>
  <si>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</si>
  <si>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</si>
  <si>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</si>
  <si>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</si>
  <si>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</si>
  <si>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</si>
  <si>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</si>
  <si>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</si>
  <si>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</si>
  <si>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</si>
  <si>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</si>
  <si>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</si>
  <si>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</si>
  <si>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</si>
  <si>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</si>
  <si>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</si>
  <si>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</si>
  <si>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</si>
  <si>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</si>
  <si>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</si>
  <si>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</si>
  <si>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</si>
  <si>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</si>
  <si>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</si>
  <si>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</si>
  <si>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</si>
  <si>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</si>
  <si>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</si>
  <si>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</si>
  <si>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</si>
  <si>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</si>
  <si>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</si>
  <si>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</si>
  <si>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</si>
  <si>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</si>
  <si>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</si>
  <si>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</si>
  <si>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</si>
  <si>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</si>
  <si>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</si>
  <si>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</si>
  <si>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</si>
  <si>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</si>
  <si>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</si>
  <si>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</si>
  <si>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</si>
  <si>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</si>
  <si>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</si>
  <si>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</si>
  <si>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</si>
  <si>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</si>
  <si>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</si>
  <si>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</si>
  <si>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</si>
  <si>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</si>
  <si>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</si>
  <si>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</si>
  <si>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</si>
  <si>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</si>
  <si>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</si>
  <si>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</si>
  <si>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</si>
  <si>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</si>
  <si>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</si>
  <si>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</si>
  <si>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</si>
  <si>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</si>
  <si>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</si>
  <si>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</si>
  <si>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</si>
  <si>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</si>
  <si>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</si>
  <si>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</si>
  <si>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</si>
  <si>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</si>
  <si>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</si>
  <si>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</si>
  <si>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</si>
  <si>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</si>
  <si>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</si>
  <si>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</si>
  <si>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</si>
  <si>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</si>
  <si>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</si>
  <si>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</si>
  <si>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</si>
  <si>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</si>
  <si>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</si>
  <si>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</si>
  <si>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</si>
  <si>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</si>
  <si>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</si>
  <si>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</si>
  <si>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</si>
  <si>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</si>
  <si>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</si>
  <si>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</si>
  <si>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</si>
  <si>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</si>
  <si>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</si>
  <si>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</si>
  <si>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</si>
  <si>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</si>
  <si>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</si>
  <si>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</si>
  <si>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</si>
  <si>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</si>
  <si>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</si>
  <si>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</si>
  <si>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</si>
  <si>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</si>
  <si>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</si>
  <si>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</si>
  <si>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</si>
  <si>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</si>
  <si>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</si>
  <si>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</si>
  <si>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</si>
  <si>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</si>
  <si>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</si>
  <si>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</si>
  <si>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</si>
  <si>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</si>
  <si>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</si>
  <si>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</si>
  <si>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</si>
  <si>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</si>
  <si>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</si>
  <si>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</si>
  <si>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</si>
  <si>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</si>
  <si>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</si>
  <si>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</si>
  <si>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</si>
  <si>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</si>
  <si>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</si>
  <si>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</si>
  <si>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</si>
  <si>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</si>
  <si>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</si>
  <si>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</si>
  <si>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</si>
  <si>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</si>
  <si>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</si>
  <si>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</si>
  <si>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</si>
  <si>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</si>
  <si>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</si>
  <si>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</si>
  <si>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</si>
  <si>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</si>
  <si>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</si>
  <si>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</si>
  <si>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</si>
  <si>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</si>
  <si>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</si>
  <si>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</si>
  <si>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</si>
  <si>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</si>
  <si>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</si>
  <si>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</si>
  <si>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</si>
  <si>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</si>
  <si>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</si>
  <si>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</si>
  <si>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</si>
  <si>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</si>
  <si>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</si>
  <si>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</si>
  <si>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</si>
  <si>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</si>
  <si>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</si>
  <si>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</si>
  <si>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</si>
  <si>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</si>
  <si>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</si>
  <si>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</si>
  <si>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</si>
  <si>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</si>
  <si>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</si>
  <si>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</si>
  <si>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</si>
  <si>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</si>
  <si>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</si>
  <si>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</si>
  <si>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</si>
  <si>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</si>
  <si>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</si>
  <si>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</si>
  <si>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</si>
  <si>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</si>
  <si>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</si>
  <si>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</si>
  <si>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</si>
  <si>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</si>
  <si>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</si>
  <si>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</si>
  <si>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</si>
  <si>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</si>
  <si>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</si>
  <si>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</si>
  <si>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</si>
  <si>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</si>
  <si>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</si>
  <si>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</si>
  <si>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</si>
  <si>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</si>
  <si>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</si>
  <si>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</si>
  <si>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</si>
  <si>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</si>
  <si>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</si>
  <si>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</si>
  <si>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</si>
  <si>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</si>
  <si>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</si>
  <si>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</si>
  <si>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</si>
  <si>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</si>
  <si>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</si>
  <si>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</si>
  <si>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</si>
  <si>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</si>
  <si>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</si>
  <si>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</si>
  <si>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</si>
  <si>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</si>
  <si>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</si>
  <si>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</si>
  <si>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</si>
  <si>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</si>
  <si>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</si>
  <si>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</si>
  <si>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</si>
  <si>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</si>
  <si>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</si>
  <si>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</si>
  <si>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</si>
  <si>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</si>
  <si>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</si>
  <si>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</si>
  <si>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</si>
  <si>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</si>
  <si>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</si>
  <si>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</si>
  <si>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</si>
  <si>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</si>
  <si>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</si>
  <si>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</si>
  <si>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</si>
  <si>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</si>
  <si>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</si>
  <si>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</si>
  <si>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</si>
  <si>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</si>
  <si>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</si>
  <si>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</si>
  <si>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</si>
  <si>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</si>
  <si>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</si>
  <si>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</si>
  <si>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</si>
  <si>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</si>
  <si>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</si>
  <si>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</si>
  <si>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</si>
  <si>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</si>
  <si>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</si>
  <si>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</si>
  <si>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</si>
  <si>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</si>
  <si>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</si>
  <si>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</si>
  <si>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</si>
  <si>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</si>
  <si>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</si>
  <si>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</si>
  <si>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</si>
  <si>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</si>
  <si>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</si>
  <si>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</si>
  <si>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</si>
  <si>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</si>
  <si>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</si>
  <si>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</si>
  <si>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</si>
  <si>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</si>
  <si>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</si>
  <si>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</si>
  <si>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</si>
  <si>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</si>
  <si>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</si>
  <si>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</si>
  <si>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</si>
  <si>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</si>
  <si>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</si>
  <si>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</si>
  <si>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</si>
  <si>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</si>
  <si>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</si>
  <si>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</si>
  <si>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</si>
  <si>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</si>
  <si>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</si>
  <si>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</si>
  <si>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</si>
  <si>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</si>
  <si>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</si>
  <si>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</si>
  <si>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</si>
  <si>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</si>
  <si>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</si>
  <si>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</si>
  <si>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</si>
  <si>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</si>
  <si>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</si>
  <si>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</si>
  <si>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</si>
  <si>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</si>
  <si>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</si>
  <si>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</si>
  <si>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</si>
  <si>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</si>
  <si>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</si>
  <si>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</si>
  <si>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</si>
  <si>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</si>
  <si>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</si>
  <si>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</si>
  <si>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</si>
  <si>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</si>
  <si>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</si>
  <si>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</si>
  <si>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</si>
  <si>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</si>
  <si>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</si>
  <si>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</si>
  <si>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</si>
  <si>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</si>
  <si>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</si>
  <si>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</si>
  <si>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</si>
  <si>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</si>
  <si>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</si>
  <si>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</si>
  <si>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</si>
  <si>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</si>
  <si>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</si>
  <si>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</si>
  <si>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</si>
  <si>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</si>
  <si>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</si>
  <si>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</si>
  <si>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</si>
  <si>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</si>
  <si>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</si>
  <si>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</si>
  <si>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</si>
  <si>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</si>
  <si>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</si>
  <si>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</si>
  <si>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</si>
  <si>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</si>
  <si>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</si>
  <si>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</si>
  <si>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</si>
  <si>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</si>
  <si>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</si>
  <si>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</si>
  <si>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</si>
  <si>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</si>
  <si>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</si>
  <si>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</si>
  <si>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</si>
  <si>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</si>
  <si>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</si>
  <si>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</si>
  <si>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</si>
  <si>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</si>
  <si>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</si>
  <si>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</si>
  <si>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</si>
  <si>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</si>
  <si>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</si>
  <si>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</si>
  <si>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</si>
  <si>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</si>
  <si>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</si>
  <si>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</si>
  <si>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</si>
  <si>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</si>
  <si>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</si>
  <si>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</si>
  <si>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</si>
  <si>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</si>
  <si>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</si>
  <si>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</si>
  <si>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</si>
  <si>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</si>
  <si>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</si>
  <si>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</si>
  <si>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</si>
  <si>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</si>
  <si>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</si>
  <si>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</si>
  <si>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</si>
  <si>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</si>
  <si>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</si>
  <si>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</si>
  <si>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</si>
  <si>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</si>
  <si>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</si>
  <si>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</si>
  <si>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</si>
  <si>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</si>
  <si>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</si>
  <si>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</si>
  <si>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</si>
  <si>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</si>
  <si>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</si>
  <si>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</si>
  <si>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</si>
  <si>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</si>
  <si>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</si>
  <si>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</si>
  <si>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</si>
  <si>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</si>
  <si>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</si>
  <si>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</si>
  <si>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</si>
  <si>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</si>
  <si>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</si>
  <si>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</si>
  <si>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</si>
  <si>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</si>
  <si>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</si>
  <si>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</si>
  <si>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</si>
  <si>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</si>
  <si>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</si>
  <si>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</si>
  <si>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</si>
  <si>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</si>
  <si>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</si>
  <si>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</si>
  <si>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</si>
  <si>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</si>
  <si>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</si>
  <si>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</si>
  <si>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</si>
  <si>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</si>
  <si>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</si>
  <si>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</si>
  <si>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</si>
  <si>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</si>
  <si>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</si>
  <si>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</si>
  <si>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</si>
  <si>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</si>
  <si>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</si>
  <si>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</si>
  <si>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</si>
  <si>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</si>
  <si>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</si>
  <si>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</si>
  <si>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</si>
  <si>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</si>
  <si>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</si>
  <si>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</si>
  <si>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</si>
  <si>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</si>
  <si>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</si>
  <si>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</si>
  <si>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</si>
  <si>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</si>
  <si>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</si>
  <si>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</si>
  <si>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</si>
  <si>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</si>
  <si>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</si>
  <si>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</si>
  <si>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</si>
  <si>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</si>
  <si>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</si>
  <si>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</si>
  <si>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</si>
  <si>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</si>
  <si>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</si>
  <si>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</si>
  <si>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</si>
  <si>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</si>
  <si>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</si>
  <si>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</si>
  <si>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</si>
  <si>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</si>
  <si>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</si>
  <si>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</si>
  <si>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</si>
  <si>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</si>
  <si>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</si>
  <si>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</si>
  <si>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</si>
  <si>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</si>
  <si>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</si>
  <si>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</si>
  <si>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</si>
  <si>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</si>
  <si>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</si>
  <si>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</si>
  <si>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</si>
  <si>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</si>
  <si>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</si>
  <si>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</si>
  <si>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</si>
  <si>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</si>
  <si>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</si>
  <si>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</si>
  <si>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</si>
  <si>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</si>
  <si>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</si>
  <si>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</si>
  <si>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</si>
  <si>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</si>
  <si>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</si>
  <si>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</si>
  <si>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</si>
  <si>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</si>
  <si>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</si>
  <si>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</si>
  <si>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</si>
  <si>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</si>
  <si>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</si>
  <si>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</si>
  <si>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</si>
  <si>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</si>
  <si>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</si>
  <si>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</si>
  <si>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</si>
  <si>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</si>
  <si>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</si>
  <si>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</si>
  <si>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</si>
  <si>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</si>
  <si>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</si>
  <si>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</si>
  <si>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</si>
  <si>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</si>
  <si>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</si>
  <si>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</si>
  <si>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</si>
  <si>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</si>
  <si>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</si>
  <si>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</si>
  <si>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</si>
  <si>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</si>
  <si>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</si>
  <si>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</si>
  <si>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</si>
  <si>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</si>
  <si>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</si>
  <si>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</si>
  <si>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</si>
  <si>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</si>
  <si>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</si>
  <si>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</si>
  <si>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</si>
  <si>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</si>
  <si>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</si>
  <si>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</si>
  <si>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</si>
  <si>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</si>
  <si>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</si>
  <si>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</si>
  <si>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</si>
  <si>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</si>
  <si>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</si>
  <si>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</si>
  <si>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</si>
  <si>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</si>
  <si>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</si>
  <si>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</si>
  <si>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</si>
  <si>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</si>
  <si>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</si>
  <si>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</si>
  <si>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</si>
  <si>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</si>
  <si>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</si>
  <si>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</si>
  <si>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</si>
  <si>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</si>
  <si>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</si>
  <si>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</si>
  <si>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</si>
  <si>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</si>
  <si>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</si>
  <si>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</si>
  <si>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</si>
  <si>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</si>
  <si>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</si>
  <si>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</si>
  <si>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</si>
  <si>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</si>
  <si>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</si>
  <si>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</si>
  <si>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</si>
  <si>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</si>
  <si>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</si>
  <si>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</si>
  <si>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</si>
  <si>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</si>
  <si>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</si>
  <si>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</si>
  <si>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</si>
  <si>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</si>
  <si>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</si>
  <si>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</si>
  <si>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</si>
  <si>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</si>
  <si>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</si>
  <si>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</si>
  <si>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</si>
  <si>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</si>
  <si>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</si>
  <si>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</si>
  <si>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</si>
  <si>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</si>
  <si>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</si>
  <si>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</si>
  <si>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</si>
  <si>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</si>
  <si>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</si>
  <si>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</si>
  <si>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</si>
  <si>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</si>
  <si>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</si>
  <si>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</si>
  <si>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</si>
  <si>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</si>
  <si>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</si>
  <si>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</si>
  <si>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</si>
  <si>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</si>
  <si>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</si>
  <si>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</si>
  <si>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</si>
  <si>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</si>
  <si>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</si>
  <si>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</si>
  <si>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</si>
  <si>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</si>
  <si>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</si>
  <si>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</si>
  <si>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</si>
  <si>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</si>
  <si>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</si>
  <si>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</si>
  <si>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</si>
  <si>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</si>
  <si>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</si>
  <si>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</si>
  <si>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</si>
  <si>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</si>
  <si>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</si>
  <si>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</si>
  <si>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</si>
  <si>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</si>
  <si>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</si>
  <si>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</si>
  <si>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</si>
  <si>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</si>
  <si>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</si>
  <si>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</si>
  <si>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</si>
  <si>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</si>
  <si>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</si>
  <si>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</si>
  <si>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</si>
  <si>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</si>
  <si>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</si>
  <si>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</si>
  <si>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</si>
  <si>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</si>
  <si>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</si>
  <si>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</si>
  <si>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</si>
  <si>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</si>
  <si>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</si>
  <si>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</si>
  <si>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</si>
  <si>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</si>
  <si>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</si>
  <si>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</si>
  <si>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</si>
  <si>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</si>
  <si>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</si>
  <si>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</si>
  <si>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</si>
  <si>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</si>
  <si>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</si>
  <si>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</si>
  <si>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</si>
  <si>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</si>
  <si>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</si>
  <si>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</si>
  <si>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</si>
  <si>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</si>
  <si>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</si>
  <si>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</si>
  <si>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</si>
  <si>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</si>
  <si>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</si>
  <si>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</si>
  <si>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</si>
  <si>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</si>
  <si>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</si>
  <si>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</si>
  <si>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</si>
  <si>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</si>
  <si>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</si>
  <si>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</si>
  <si>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</si>
  <si>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</si>
  <si>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</si>
  <si>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</si>
  <si>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</si>
  <si>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</si>
  <si>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</si>
  <si>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</si>
  <si>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</si>
  <si>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</si>
  <si>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</si>
  <si>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</si>
  <si>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</si>
  <si>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</si>
  <si>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</si>
  <si>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</si>
  <si>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</si>
  <si>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</si>
  <si>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</si>
  <si>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</si>
  <si>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</si>
  <si>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</si>
  <si>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</si>
  <si>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</si>
  <si>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</si>
  <si>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</si>
  <si>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</si>
  <si>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</si>
  <si>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</si>
  <si>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</si>
  <si>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</si>
  <si>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</si>
  <si>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</si>
  <si>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</si>
  <si>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</si>
  <si>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</si>
  <si>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</si>
  <si>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</si>
  <si>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</si>
  <si>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</si>
  <si>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</si>
  <si>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</si>
  <si>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</si>
  <si>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</si>
  <si>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</si>
  <si>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</si>
  <si>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</si>
  <si>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</si>
  <si>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</si>
  <si>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</si>
  <si>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</si>
  <si>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</si>
  <si>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</si>
  <si>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</si>
  <si>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</si>
  <si>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</si>
  <si>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</si>
  <si>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</si>
  <si>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</si>
  <si>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</si>
  <si>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</si>
  <si>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</si>
  <si>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</si>
  <si>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</si>
  <si>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</si>
  <si>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</si>
  <si>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</si>
  <si>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</si>
  <si>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</si>
  <si>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</si>
  <si>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</si>
  <si>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</si>
  <si>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</si>
  <si>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</si>
  <si>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</si>
  <si>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</si>
  <si>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</si>
  <si>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</si>
  <si>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</si>
  <si>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</si>
  <si>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</si>
  <si>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</si>
  <si>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</si>
  <si>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</si>
  <si>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</si>
  <si>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</si>
  <si>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</si>
  <si>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</si>
  <si>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</si>
  <si>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</si>
  <si>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</si>
  <si>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</si>
  <si>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</si>
  <si>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</si>
  <si>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</si>
  <si>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</si>
  <si>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</si>
  <si>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</si>
  <si>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</si>
  <si>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</si>
  <si>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</si>
  <si>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</si>
  <si>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</si>
  <si>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</si>
  <si>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</si>
  <si>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</si>
  <si>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</si>
  <si>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</si>
  <si>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</si>
  <si>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</si>
  <si>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</si>
  <si>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</si>
  <si>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</si>
  <si>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</si>
  <si>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</si>
  <si>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</si>
  <si>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</si>
  <si>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</si>
  <si>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</si>
  <si>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</si>
  <si>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</si>
  <si>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</si>
  <si>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</si>
  <si>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</si>
  <si>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</si>
  <si>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</si>
  <si>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</si>
  <si>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</si>
  <si>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</si>
  <si>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</si>
  <si>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</si>
  <si>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</si>
  <si>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</si>
  <si>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</si>
  <si>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</si>
  <si>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</si>
  <si>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</si>
  <si>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</si>
  <si>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</si>
  <si>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</si>
  <si>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</si>
  <si>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</si>
  <si>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</si>
  <si>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</si>
  <si>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</si>
  <si>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</si>
  <si>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</si>
  <si>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</si>
  <si>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</si>
  <si>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</si>
  <si>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</si>
  <si>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</si>
  <si>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</si>
  <si>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</si>
  <si>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</si>
  <si>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</si>
  <si>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</si>
  <si>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</si>
  <si>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</si>
  <si>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</si>
  <si>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</si>
  <si>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</si>
  <si>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</si>
  <si>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</si>
  <si>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</si>
  <si>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</si>
  <si>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</si>
  <si>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</si>
  <si>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</si>
  <si>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</si>
  <si>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</si>
  <si>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</si>
  <si>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</si>
  <si>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</si>
  <si>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</si>
  <si>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</si>
  <si>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</si>
  <si>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</si>
  <si>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</si>
  <si>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</si>
  <si>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</si>
  <si>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</si>
  <si>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</si>
  <si>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</si>
  <si>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</si>
  <si>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</si>
  <si>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</si>
  <si>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</si>
  <si>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</si>
  <si>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</si>
  <si>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</si>
  <si>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</si>
  <si>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</si>
  <si>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</si>
  <si>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</si>
  <si>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</si>
  <si>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</si>
  <si>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</si>
  <si>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</si>
  <si>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</si>
  <si>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</si>
  <si>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</si>
  <si>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</si>
  <si>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</si>
  <si>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</si>
  <si>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</si>
  <si>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</si>
  <si>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</si>
  <si>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</si>
  <si>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</si>
  <si>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</si>
  <si>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</si>
  <si>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</si>
  <si>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</si>
  <si>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</si>
  <si>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</si>
  <si>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</si>
  <si>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</si>
  <si>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</si>
  <si>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</si>
  <si>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</si>
  <si>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</si>
  <si>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</si>
  <si>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</si>
  <si>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</si>
  <si>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</si>
  <si>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</si>
  <si>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</si>
  <si>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</si>
  <si>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</si>
  <si>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</si>
  <si>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</si>
  <si>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</si>
  <si>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</si>
  <si>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</si>
  <si>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</si>
  <si>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</si>
  <si>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</si>
  <si>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</si>
  <si>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</si>
  <si>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</si>
  <si>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</si>
  <si>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</si>
  <si>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</si>
  <si>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</si>
  <si>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</si>
  <si>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</si>
  <si>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</si>
  <si>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</si>
  <si>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</si>
  <si>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</si>
  <si>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</si>
  <si>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</si>
  <si>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</si>
  <si>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</si>
  <si>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</si>
  <si>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</si>
  <si>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</si>
  <si>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</si>
  <si>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</si>
  <si>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</si>
  <si>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</si>
  <si>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</si>
  <si>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</si>
  <si>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</si>
  <si>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</si>
  <si>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</si>
  <si>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</si>
  <si>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</si>
  <si>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</si>
  <si>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</si>
  <si>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</si>
  <si>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</si>
  <si>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</si>
  <si>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</si>
  <si>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</si>
  <si>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</si>
  <si>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</si>
  <si>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</si>
  <si>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</si>
  <si>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</si>
  <si>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</si>
  <si>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</si>
  <si>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</si>
  <si>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</si>
  <si>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</si>
  <si>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</si>
  <si>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</si>
  <si>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</si>
  <si>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</si>
  <si>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</si>
  <si>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</si>
  <si>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</si>
  <si>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</si>
  <si>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</si>
  <si>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</si>
  <si>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</si>
  <si>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</si>
  <si>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</si>
  <si>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</si>
  <si>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</si>
  <si>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</si>
  <si>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</si>
  <si>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</si>
  <si>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</si>
  <si>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</si>
  <si>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</si>
  <si>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</si>
  <si>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</si>
  <si>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</si>
  <si>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</si>
  <si>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</si>
  <si>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</si>
  <si>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</si>
  <si>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</si>
  <si>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</si>
  <si>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</si>
  <si>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</si>
  <si>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</si>
  <si>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</si>
  <si>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</si>
  <si>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</si>
  <si>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</si>
  <si>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</si>
  <si>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</si>
  <si>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</si>
  <si>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</si>
  <si>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</si>
  <si>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</si>
  <si>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</si>
  <si>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</si>
  <si>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</si>
  <si>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</si>
  <si>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</si>
  <si>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</si>
  <si>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</si>
  <si>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</si>
  <si>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</si>
  <si>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</si>
  <si>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</si>
  <si>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</si>
  <si>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</si>
  <si>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</si>
  <si>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</si>
  <si>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</si>
  <si>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</si>
  <si>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</si>
  <si>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</si>
  <si>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</si>
  <si>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</si>
  <si>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</si>
  <si>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</si>
  <si>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</si>
  <si>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</si>
  <si>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</si>
  <si>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</si>
  <si>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</si>
  <si>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</si>
  <si>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</si>
  <si>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</si>
  <si>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</si>
  <si>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</si>
  <si>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</si>
  <si>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</si>
  <si>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</si>
  <si>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</si>
  <si>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</si>
  <si>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</si>
  <si>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</si>
  <si>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</si>
  <si>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</si>
  <si>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</si>
  <si>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</si>
  <si>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</si>
  <si>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</si>
  <si>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</si>
  <si>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</si>
  <si>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</si>
  <si>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</si>
  <si>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</si>
  <si>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</si>
  <si>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</si>
  <si>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</si>
  <si>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</si>
  <si>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</si>
  <si>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</si>
  <si>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</si>
  <si>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</si>
  <si>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</si>
  <si>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</si>
  <si>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</si>
  <si>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</si>
  <si>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</si>
  <si>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</si>
  <si>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</si>
  <si>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</si>
  <si>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</si>
  <si>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</si>
  <si>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</si>
  <si>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</si>
  <si>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</si>
  <si>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</si>
  <si>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</si>
  <si>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</si>
  <si>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</si>
  <si>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</si>
  <si>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</si>
  <si>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</si>
  <si>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</si>
  <si>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</si>
  <si>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</si>
  <si>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</si>
  <si>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</si>
  <si>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</si>
  <si>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</si>
  <si>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</si>
  <si>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</si>
  <si>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</si>
  <si>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</si>
  <si>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</si>
  <si>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</si>
  <si>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</si>
  <si>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</si>
  <si>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</si>
  <si>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</si>
  <si>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</si>
  <si>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</si>
  <si>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</si>
  <si>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</si>
  <si>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</si>
  <si>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</si>
  <si>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</si>
  <si>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</si>
  <si>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</si>
  <si>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</si>
  <si>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</si>
  <si>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</si>
  <si>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</si>
  <si>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</si>
  <si>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</si>
  <si>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</si>
  <si>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</si>
  <si>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</si>
  <si>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</si>
  <si>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</si>
  <si>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</si>
  <si>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</si>
  <si>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</si>
  <si>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</si>
  <si>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</si>
  <si>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</si>
  <si>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</si>
  <si>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</si>
  <si>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</si>
  <si>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</si>
  <si>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</si>
  <si>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</si>
  <si>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</si>
  <si>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</si>
  <si>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</si>
  <si>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</si>
  <si>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</si>
  <si>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</si>
  <si>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</si>
  <si>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</si>
  <si>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</si>
  <si>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</si>
  <si>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</si>
  <si>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</si>
  <si>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</si>
  <si>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</si>
  <si>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</si>
  <si>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</si>
  <si>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</si>
  <si>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</si>
  <si>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</si>
  <si>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</si>
  <si>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</si>
  <si>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</si>
  <si>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</si>
  <si>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</si>
  <si>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</si>
  <si>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</si>
  <si>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</si>
  <si>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</si>
  <si>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</si>
  <si>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</si>
  <si>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</si>
  <si>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</si>
  <si>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</si>
  <si>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</si>
  <si>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</si>
  <si>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</si>
  <si>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</si>
  <si>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</si>
  <si>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</si>
  <si>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</si>
  <si>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</si>
  <si>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</si>
  <si>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</si>
  <si>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</si>
  <si>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</si>
  <si>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</si>
  <si>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</si>
  <si>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</si>
  <si>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</si>
  <si>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</si>
  <si>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</si>
  <si>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</si>
  <si>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</si>
  <si>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</si>
  <si>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</si>
  <si>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</si>
  <si>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</si>
  <si>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</si>
  <si>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</si>
  <si>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</si>
  <si>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</si>
  <si>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</si>
  <si>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</si>
  <si>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</si>
  <si>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</si>
  <si>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</si>
  <si>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</si>
  <si>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</si>
  <si>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</si>
  <si>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</si>
  <si>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</si>
  <si>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</si>
  <si>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</si>
  <si>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</si>
  <si>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</si>
  <si>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</si>
  <si>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</si>
  <si>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</si>
  <si>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</si>
  <si>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</si>
  <si>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</si>
  <si>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</si>
  <si>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</si>
  <si>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</si>
  <si>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</si>
  <si>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</si>
  <si>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</si>
  <si>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</si>
  <si>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</si>
  <si>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</si>
  <si>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</si>
  <si>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</si>
  <si>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</si>
  <si>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</si>
  <si>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</si>
  <si>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</si>
  <si>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</si>
  <si>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</si>
  <si>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</si>
  <si>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</si>
  <si>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</si>
  <si>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</si>
  <si>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</si>
  <si>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</si>
  <si>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</si>
  <si>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</si>
  <si>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</si>
  <si>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</si>
  <si>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</si>
  <si>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</si>
  <si>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</si>
  <si>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</si>
  <si>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</si>
  <si>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</si>
  <si>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</si>
  <si>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</si>
  <si>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</si>
  <si>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</si>
  <si>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</si>
  <si>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</si>
  <si>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</si>
  <si>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</si>
  <si>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</si>
  <si>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</si>
  <si>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</si>
  <si>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</si>
  <si>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</si>
  <si>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</si>
  <si>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</si>
  <si>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</si>
  <si>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</si>
  <si>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</si>
  <si>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</si>
  <si>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</si>
  <si>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</si>
  <si>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</si>
  <si>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</si>
  <si>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</si>
  <si>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</si>
  <si>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</si>
  <si>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</si>
  <si>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</si>
  <si>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</si>
  <si>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</si>
  <si>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</si>
  <si>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</si>
  <si>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</si>
  <si>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</si>
  <si>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</si>
  <si>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</si>
  <si>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</si>
  <si>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</si>
  <si>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</si>
  <si>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</si>
  <si>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</si>
  <si>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</si>
  <si>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</si>
  <si>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</si>
  <si>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</si>
  <si>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</si>
  <si>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</si>
  <si>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</si>
  <si>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</si>
  <si>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</si>
  <si>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</si>
  <si>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</si>
  <si>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</si>
  <si>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</si>
  <si>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</si>
  <si>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</si>
  <si>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</si>
  <si>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</si>
  <si>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</si>
  <si>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</si>
  <si>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</si>
  <si>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</si>
  <si>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</si>
  <si>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</si>
  <si>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</si>
  <si>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</si>
  <si>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</si>
  <si>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</si>
  <si>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</si>
  <si>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</si>
  <si>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</si>
  <si>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</si>
  <si>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</si>
  <si>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</si>
  <si>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</si>
  <si>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</si>
  <si>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</si>
  <si>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</si>
  <si>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</si>
  <si>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</si>
  <si>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</si>
  <si>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</si>
  <si>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</si>
  <si>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</si>
  <si>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</si>
  <si>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</si>
  <si>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</si>
  <si>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</si>
  <si>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</si>
  <si>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</si>
  <si>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</si>
  <si>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</si>
  <si>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</si>
  <si>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</si>
  <si>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</si>
  <si>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</si>
  <si>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</si>
  <si>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</si>
  <si>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</si>
  <si>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</si>
  <si>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</si>
  <si>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</si>
  <si>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</si>
  <si>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</si>
  <si>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</si>
  <si>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</si>
  <si>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</si>
  <si>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</si>
  <si>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</si>
  <si>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</si>
  <si>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</si>
  <si>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</si>
  <si>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</si>
  <si>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</si>
  <si>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</si>
  <si>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</si>
  <si>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</si>
  <si>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</si>
  <si>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</si>
  <si>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</si>
  <si>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</si>
  <si>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</si>
  <si>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</si>
  <si>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</si>
  <si>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</si>
  <si>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</si>
  <si>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</si>
  <si>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</si>
  <si>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</si>
  <si>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</si>
  <si>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</si>
  <si>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</si>
  <si>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</si>
  <si>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</si>
  <si>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</si>
  <si>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</si>
  <si>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</si>
  <si>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</si>
  <si>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</si>
  <si>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</si>
  <si>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</si>
  <si>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</si>
  <si>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</si>
  <si>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</si>
  <si>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</si>
  <si>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</si>
  <si>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</si>
  <si>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</si>
  <si>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</si>
  <si>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</si>
  <si>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</si>
  <si>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</si>
  <si>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</si>
  <si>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</si>
  <si>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</si>
  <si>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</si>
  <si>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</si>
  <si>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</si>
  <si>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</si>
  <si>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</si>
  <si>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</si>
  <si>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</si>
  <si>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</si>
  <si>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</si>
  <si>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</si>
  <si>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</si>
  <si>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</si>
  <si>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</si>
  <si>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</si>
  <si>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</si>
  <si>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</si>
  <si>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</si>
  <si>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</si>
  <si>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</si>
  <si>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</si>
  <si>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</si>
  <si>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</si>
  <si>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</si>
  <si>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</si>
  <si>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</si>
  <si>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</si>
  <si>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</si>
  <si>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</si>
  <si>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</si>
  <si>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</si>
  <si>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</si>
  <si>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</si>
  <si>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</si>
  <si>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</si>
  <si>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</si>
  <si>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</si>
  <si>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</si>
  <si>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</si>
  <si>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</si>
  <si>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</si>
  <si>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</si>
  <si>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</si>
  <si>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</si>
  <si>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</si>
  <si>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</si>
  <si>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</si>
  <si>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</si>
  <si>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</si>
  <si>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</si>
  <si>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</si>
  <si>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</si>
  <si>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</si>
  <si>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</si>
  <si>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</si>
  <si>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</si>
  <si>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</si>
  <si>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</si>
  <si>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</si>
  <si>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</si>
  <si>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</si>
  <si>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</si>
  <si>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</si>
  <si>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</si>
  <si>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</si>
  <si>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</si>
  <si>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</si>
  <si>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</si>
  <si>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</si>
  <si>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</si>
  <si>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</si>
  <si>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</si>
  <si>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</si>
  <si>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</si>
  <si>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</si>
  <si>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</si>
  <si>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</si>
  <si>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</si>
  <si>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</si>
  <si>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</si>
  <si>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</si>
  <si>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</si>
  <si>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</si>
  <si>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</si>
  <si>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</si>
  <si>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</si>
  <si>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</si>
  <si>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</si>
  <si>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</si>
  <si>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</si>
  <si>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</si>
  <si>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</si>
  <si>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</si>
  <si>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</si>
  <si>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</si>
  <si>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</si>
  <si>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</si>
  <si>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</si>
  <si>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</si>
  <si>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</si>
  <si>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</si>
  <si>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</si>
  <si>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</si>
  <si>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</si>
  <si>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</si>
  <si>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</si>
  <si>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</si>
  <si>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</si>
  <si>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</si>
  <si>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</si>
  <si>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</si>
  <si>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</si>
  <si>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</si>
  <si>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</si>
  <si>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</si>
  <si>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</si>
  <si>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</si>
  <si>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</si>
  <si>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</si>
  <si>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</si>
  <si>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</si>
  <si>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</si>
  <si>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</si>
  <si>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</si>
  <si>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</si>
  <si>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</si>
  <si>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</si>
  <si>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</si>
  <si>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</si>
  <si>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</si>
  <si>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</si>
  <si>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</si>
  <si>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</si>
  <si>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</si>
  <si>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</si>
  <si>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</si>
  <si>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</si>
  <si>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</si>
  <si>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</si>
  <si>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</si>
  <si>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</si>
  <si>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</si>
  <si>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</si>
  <si>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</si>
  <si>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</si>
  <si>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</si>
  <si>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</si>
  <si>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</si>
  <si>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</si>
  <si>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</si>
  <si>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</si>
  <si>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</si>
  <si>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</si>
  <si>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</si>
  <si>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</si>
  <si>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</si>
  <si>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</si>
  <si>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</si>
  <si>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</si>
  <si>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</si>
  <si>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</si>
  <si>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</si>
  <si>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</si>
  <si>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</si>
  <si>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</si>
  <si>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</si>
  <si>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</si>
  <si>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</si>
  <si>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</si>
  <si>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</si>
  <si>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</si>
  <si>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</si>
  <si>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</si>
  <si>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</si>
  <si>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</si>
  <si>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</si>
  <si>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</si>
  <si>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</si>
  <si>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</si>
  <si>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</si>
  <si>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</si>
  <si>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</si>
  <si>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</si>
  <si>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</si>
  <si>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</si>
  <si>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</si>
  <si>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</si>
  <si>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</si>
  <si>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</si>
  <si>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</si>
  <si>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</si>
  <si>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</si>
  <si>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</si>
  <si>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</si>
  <si>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</si>
  <si>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</si>
  <si>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</si>
  <si>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</si>
  <si>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</si>
  <si>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</si>
  <si>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</si>
  <si>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</si>
  <si>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</si>
  <si>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</si>
  <si>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</si>
  <si>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</si>
  <si>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</si>
  <si>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</si>
  <si>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</si>
  <si>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</si>
  <si>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</si>
  <si>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</si>
  <si>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</si>
  <si>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</si>
  <si>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</si>
  <si>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</si>
  <si>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</si>
  <si>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</si>
  <si>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</si>
  <si>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</si>
  <si>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</si>
  <si>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</si>
  <si>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</si>
  <si>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</si>
  <si>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</si>
  <si>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</si>
  <si>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</si>
  <si>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</si>
  <si>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</si>
  <si>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</si>
  <si>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</si>
  <si>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</si>
  <si>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</si>
  <si>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</si>
  <si>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</si>
  <si>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</si>
  <si>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</si>
  <si>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</si>
  <si>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</si>
  <si>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</si>
  <si>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</si>
  <si>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</si>
  <si>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</si>
  <si>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</si>
  <si>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</si>
  <si>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</si>
  <si>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</si>
  <si>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</si>
  <si>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</si>
  <si>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</si>
  <si>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</si>
  <si>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</si>
  <si>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</si>
  <si>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</si>
  <si>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</si>
  <si>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</si>
  <si>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</si>
  <si>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</si>
  <si>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</si>
  <si>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</si>
  <si>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</si>
  <si>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</si>
  <si>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</si>
  <si>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</si>
  <si>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</si>
  <si>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</si>
  <si>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</si>
  <si>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</si>
  <si>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</si>
  <si>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</si>
  <si>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</si>
  <si>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</si>
  <si>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</si>
  <si>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</si>
  <si>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</si>
  <si>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</si>
  <si>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</si>
  <si>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</si>
  <si>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</si>
  <si>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</si>
  <si>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</si>
  <si>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</si>
  <si>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</si>
  <si>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</si>
  <si>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</si>
  <si>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</si>
  <si>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</si>
  <si>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</si>
  <si>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</si>
  <si>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</si>
  <si>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</si>
  <si>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</si>
  <si>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</si>
  <si>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</si>
  <si>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</si>
  <si>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</si>
  <si>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</si>
  <si>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</si>
  <si>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</si>
  <si>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</si>
  <si>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</si>
  <si>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</si>
  <si>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</si>
  <si>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</si>
  <si>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</si>
  <si>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</si>
  <si>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</si>
  <si>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</si>
  <si>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</si>
  <si>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</si>
  <si>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</si>
  <si>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</si>
  <si>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</si>
  <si>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</si>
  <si>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</si>
  <si>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</si>
  <si>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</si>
  <si>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</si>
  <si>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</si>
  <si>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</si>
  <si>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</si>
  <si>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</si>
  <si>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</si>
  <si>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</si>
  <si>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</si>
  <si>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</si>
  <si>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</si>
  <si>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</si>
  <si>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</si>
  <si>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</si>
  <si>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</si>
  <si>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</si>
  <si>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</si>
  <si>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</si>
  <si>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</si>
  <si>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</si>
  <si>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</si>
  <si>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</si>
  <si>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</si>
  <si>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</si>
  <si>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</si>
  <si>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</si>
  <si>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</si>
  <si>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</si>
  <si>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</si>
  <si>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</si>
  <si>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</si>
  <si>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</si>
  <si>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</si>
  <si>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</si>
  <si>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</si>
  <si>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</si>
  <si>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</si>
  <si>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</si>
  <si>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</si>
  <si>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</si>
  <si>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</si>
  <si>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</si>
  <si>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</si>
  <si>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</si>
  <si>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</si>
  <si>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</si>
  <si>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</si>
  <si>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</si>
  <si>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</si>
  <si>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</si>
  <si>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</si>
  <si>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</si>
  <si>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</si>
  <si>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</si>
  <si>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</si>
  <si>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</si>
  <si>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</si>
  <si>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</si>
  <si>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</si>
  <si>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</si>
  <si>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</si>
  <si>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</si>
  <si>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</si>
  <si>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</si>
  <si>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</si>
  <si>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</si>
  <si>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</si>
  <si>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</si>
  <si>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</si>
  <si>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</si>
  <si>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</si>
  <si>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</si>
  <si>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</si>
  <si>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</si>
  <si>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</si>
  <si>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</si>
  <si>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</si>
  <si>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</si>
  <si>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</si>
  <si>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</si>
  <si>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</si>
  <si>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</si>
  <si>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</si>
  <si>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</si>
  <si>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</si>
  <si>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</si>
  <si>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</si>
  <si>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</si>
  <si>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</si>
  <si>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</si>
  <si>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</si>
  <si>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</si>
  <si>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</si>
  <si>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</si>
  <si>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</si>
  <si>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</si>
  <si>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</si>
  <si>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</si>
  <si>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</si>
  <si>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</si>
  <si>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</si>
  <si>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</si>
  <si>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</si>
  <si>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</si>
  <si>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</si>
  <si>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</si>
  <si>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</si>
  <si>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</si>
  <si>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</si>
  <si>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</si>
  <si>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</si>
  <si>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</si>
  <si>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</si>
  <si>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</si>
  <si>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</si>
  <si>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</si>
  <si>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</si>
  <si>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</si>
  <si>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</si>
  <si>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</si>
  <si>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</si>
  <si>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</si>
  <si>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</si>
  <si>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</si>
  <si>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</si>
  <si>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</si>
  <si>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</si>
  <si>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</si>
  <si>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</si>
  <si>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</si>
  <si>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</si>
  <si>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</si>
  <si>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</si>
  <si>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</si>
  <si>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</si>
  <si>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</si>
  <si>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</si>
  <si>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</si>
  <si>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</si>
  <si>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</si>
  <si>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</si>
  <si>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</si>
  <si>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</si>
  <si>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</si>
  <si>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</si>
  <si>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</si>
  <si>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</si>
  <si>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</si>
  <si>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</si>
  <si>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</si>
  <si>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</si>
  <si>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</si>
  <si>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</si>
  <si>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</si>
  <si>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</si>
  <si>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</si>
  <si>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</si>
  <si>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</si>
  <si>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</si>
  <si>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</si>
  <si>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</si>
  <si>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</si>
  <si>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</si>
  <si>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</si>
  <si>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</si>
  <si>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</si>
  <si>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</si>
  <si>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</si>
  <si>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</si>
  <si>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</si>
  <si>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</si>
  <si>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</si>
  <si>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</si>
  <si>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</si>
  <si>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</si>
  <si>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</si>
  <si>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</si>
  <si>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</si>
  <si>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</si>
  <si>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</si>
  <si>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</si>
  <si>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</si>
  <si>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</si>
  <si>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</si>
  <si>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</si>
  <si>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</si>
  <si>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</si>
  <si>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</si>
  <si>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</si>
  <si>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</si>
  <si>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</si>
  <si>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</si>
  <si>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</si>
  <si>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</si>
  <si>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</si>
  <si>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</si>
  <si>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</si>
  <si>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</si>
  <si>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</si>
  <si>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</si>
  <si>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</si>
  <si>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</si>
  <si>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</si>
  <si>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</si>
  <si>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</si>
  <si>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</si>
  <si>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</si>
  <si>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</si>
  <si>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</si>
  <si>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</si>
  <si>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</si>
  <si>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</si>
  <si>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</si>
  <si>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</si>
  <si>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</si>
  <si>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</si>
  <si>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</si>
  <si>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</si>
  <si>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</si>
  <si>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</si>
  <si>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</si>
  <si>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</si>
  <si>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</si>
  <si>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</si>
  <si>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</si>
  <si>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</si>
  <si>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</si>
  <si>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</si>
  <si>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</si>
  <si>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</si>
  <si>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</si>
  <si>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</si>
  <si>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</si>
  <si>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</si>
  <si>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</si>
  <si>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</si>
  <si>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</si>
  <si>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</si>
  <si>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</si>
  <si>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</si>
  <si>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</si>
  <si>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</si>
  <si>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</si>
  <si>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</si>
  <si>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</si>
  <si>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</si>
  <si>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</si>
  <si>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</si>
  <si>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</si>
  <si>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</si>
  <si>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</si>
  <si>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</si>
  <si>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</si>
  <si>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</si>
  <si>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</si>
  <si>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</si>
  <si>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</si>
  <si>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</si>
  <si>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</si>
  <si>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</si>
  <si>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</si>
  <si>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</si>
  <si>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</si>
  <si>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</si>
  <si>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</si>
  <si>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</si>
  <si>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</si>
  <si>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</si>
  <si>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</si>
  <si>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</si>
  <si>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</si>
  <si>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</si>
  <si>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</si>
  <si>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</si>
  <si>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</si>
  <si>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</si>
  <si>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</si>
  <si>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</si>
  <si>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</si>
  <si>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</si>
  <si>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</si>
  <si>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</si>
  <si>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</si>
  <si>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</si>
  <si>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</si>
  <si>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</si>
  <si>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</si>
  <si>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</si>
  <si>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</si>
  <si>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</si>
  <si>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</si>
  <si>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</si>
  <si>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</si>
  <si>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</si>
  <si>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</si>
  <si>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</si>
  <si>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</si>
  <si>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</si>
  <si>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</si>
  <si>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</si>
  <si>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</si>
  <si>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</si>
  <si>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</si>
  <si>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</si>
  <si>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</si>
  <si>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</si>
  <si>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</si>
  <si>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</si>
  <si>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</si>
  <si>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</si>
  <si>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</si>
  <si>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</si>
  <si>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</si>
  <si>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</si>
  <si>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</si>
  <si>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</si>
  <si>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</si>
  <si>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</si>
  <si>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</si>
  <si>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</si>
  <si>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</si>
  <si>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</si>
  <si>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</si>
  <si>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</si>
  <si>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</si>
  <si>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</si>
  <si>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</si>
  <si>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</si>
  <si>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</si>
  <si>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</si>
  <si>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</si>
  <si>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</si>
  <si>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</si>
  <si>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</si>
  <si>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</si>
  <si>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</si>
  <si>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</si>
  <si>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</si>
  <si>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</si>
  <si>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</si>
  <si>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</si>
  <si>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</si>
  <si>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</si>
  <si>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</si>
  <si>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</si>
  <si>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</si>
  <si>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</si>
  <si>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</si>
  <si>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</si>
  <si>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</si>
  <si>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</si>
  <si>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</si>
  <si>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</si>
  <si>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</si>
  <si>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</si>
  <si>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</si>
  <si>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</si>
  <si>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</si>
  <si>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</si>
  <si>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</si>
  <si>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</si>
  <si>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</si>
  <si>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</si>
  <si>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</si>
  <si>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</si>
  <si>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</si>
  <si>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</si>
  <si>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</si>
  <si>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</si>
  <si>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</si>
  <si>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</si>
  <si>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</si>
  <si>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</si>
  <si>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</si>
  <si>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</si>
  <si>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</si>
  <si>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</si>
  <si>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</si>
  <si>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</si>
  <si>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</si>
  <si>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</si>
  <si>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</si>
  <si>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</si>
  <si>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</si>
  <si>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</si>
  <si>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</si>
  <si>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</si>
  <si>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</si>
  <si>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</si>
  <si>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</si>
  <si>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</si>
  <si>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</si>
  <si>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</si>
  <si>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</si>
  <si>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</si>
  <si>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</si>
  <si>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</si>
  <si>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</si>
  <si>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</si>
  <si>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</si>
  <si>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</si>
  <si>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</si>
  <si>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</si>
  <si>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</si>
  <si>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</si>
  <si>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</si>
  <si>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</si>
  <si>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</si>
  <si>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</si>
  <si>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</si>
  <si>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</si>
  <si>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</si>
  <si>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</si>
  <si>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</si>
  <si>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</si>
  <si>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</si>
  <si>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</si>
  <si>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</si>
  <si>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</si>
  <si>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</si>
  <si>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</si>
  <si>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</si>
  <si>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</si>
  <si>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</si>
  <si>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</si>
  <si>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</si>
  <si>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</si>
  <si>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</si>
  <si>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</si>
  <si>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</si>
  <si>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</si>
  <si>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</si>
  <si>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</si>
  <si>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</si>
  <si>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</si>
  <si>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</si>
  <si>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</si>
  <si>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</si>
  <si>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</si>
  <si>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</si>
  <si>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</si>
  <si>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</si>
  <si>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</si>
  <si>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</si>
  <si>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</si>
  <si>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</si>
  <si>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</si>
  <si>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</si>
  <si>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</si>
  <si>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</si>
  <si>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</si>
  <si>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</si>
  <si>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</si>
  <si>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</si>
  <si>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</si>
  <si>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</si>
  <si>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</si>
  <si>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</si>
  <si>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</si>
  <si>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</si>
  <si>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</si>
  <si>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</si>
  <si>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</si>
  <si>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</si>
  <si>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</si>
  <si>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</si>
  <si>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</si>
  <si>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</si>
  <si>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</si>
  <si>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</si>
  <si>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</si>
  <si>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</si>
  <si>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</si>
  <si>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</si>
  <si>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</si>
  <si>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</si>
  <si>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</si>
  <si>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</si>
  <si>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</si>
  <si>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</si>
  <si>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</si>
  <si>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</si>
  <si>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</si>
  <si>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</si>
  <si>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</si>
  <si>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</si>
  <si>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</si>
  <si>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</si>
  <si>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</si>
  <si>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</si>
  <si>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</si>
  <si>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</si>
  <si>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</si>
  <si>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</si>
  <si>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</si>
  <si>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</si>
  <si>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</si>
  <si>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</si>
  <si>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</si>
  <si>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</si>
  <si>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</si>
  <si>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</si>
  <si>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</si>
  <si>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</si>
  <si>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</si>
  <si>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</si>
  <si>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</si>
  <si>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</si>
  <si>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</si>
  <si>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</si>
  <si>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</si>
  <si>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</si>
  <si>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</si>
  <si>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</si>
  <si>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</si>
  <si>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</si>
  <si>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</si>
  <si>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</si>
  <si>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</si>
  <si>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</si>
  <si>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</si>
  <si>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</si>
  <si>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</si>
  <si>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</si>
  <si>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</si>
  <si>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</si>
  <si>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</si>
  <si>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</si>
  <si>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</si>
  <si>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</si>
  <si>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</si>
  <si>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</si>
  <si>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</si>
  <si>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</si>
  <si>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</si>
  <si>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</si>
  <si>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</si>
  <si>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</si>
  <si>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</si>
  <si>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</si>
  <si>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</si>
  <si>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</si>
  <si>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</si>
  <si>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</si>
  <si>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</si>
  <si>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</si>
  <si>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</si>
  <si>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</si>
  <si>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</si>
  <si>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</si>
  <si>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</si>
  <si>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</si>
  <si>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</si>
  <si>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</si>
  <si>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</si>
  <si>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</si>
  <si>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</si>
  <si>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</si>
  <si>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</si>
  <si>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</si>
  <si>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</si>
  <si>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</si>
  <si>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</si>
  <si>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</si>
  <si>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</si>
  <si>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</si>
  <si>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</si>
  <si>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</si>
  <si>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</si>
  <si>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</si>
  <si>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</si>
  <si>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</si>
  <si>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</si>
  <si>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</si>
  <si>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</si>
  <si>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</si>
  <si>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</si>
  <si>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</si>
  <si>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</si>
  <si>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</si>
  <si>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</si>
  <si>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</si>
  <si>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</si>
  <si>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</si>
  <si>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</si>
  <si>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</si>
  <si>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</si>
  <si>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</si>
  <si>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</si>
  <si>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</si>
  <si>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</si>
  <si>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</si>
  <si>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</si>
  <si>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</si>
  <si>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</si>
  <si>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</si>
  <si>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</si>
  <si>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</si>
  <si>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</si>
  <si>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</si>
  <si>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</si>
  <si>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</si>
  <si>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</si>
  <si>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</si>
  <si>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</si>
  <si>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</si>
  <si>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</si>
  <si>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</si>
  <si>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</si>
  <si>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</si>
  <si>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</si>
  <si>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</si>
  <si>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</si>
  <si>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</si>
  <si>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</si>
  <si>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</si>
  <si>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</si>
  <si>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</si>
  <si>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</si>
  <si>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</si>
  <si>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</si>
  <si>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</si>
  <si>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</si>
  <si>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</si>
  <si>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</si>
  <si>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</si>
  <si>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</si>
  <si>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</si>
  <si>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</si>
  <si>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</si>
  <si>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</si>
  <si>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</si>
  <si>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</si>
  <si>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</si>
  <si>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</si>
  <si>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</si>
  <si>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</si>
  <si>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</si>
  <si>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</si>
  <si>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</si>
  <si>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</si>
  <si>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</si>
  <si>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</si>
  <si>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</si>
  <si>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</si>
  <si>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</si>
  <si>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</si>
  <si>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</si>
  <si>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</si>
  <si>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</si>
  <si>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</si>
  <si>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</si>
  <si>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</si>
  <si>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</si>
  <si>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</si>
  <si>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</si>
  <si>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</si>
  <si>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</si>
  <si>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</si>
  <si>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</si>
  <si>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</si>
  <si>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</si>
  <si>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</si>
  <si>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</si>
  <si>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</si>
  <si>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</si>
  <si>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</si>
  <si>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</si>
  <si>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</si>
  <si>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</si>
  <si>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</si>
  <si>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</si>
  <si>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</si>
  <si>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</si>
  <si>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</si>
  <si>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</si>
  <si>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</si>
  <si>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</si>
  <si>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</si>
  <si>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</si>
  <si>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</si>
  <si>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</si>
  <si>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</si>
  <si>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</si>
  <si>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</si>
  <si>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</si>
  <si>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</si>
  <si>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</si>
  <si>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</si>
  <si>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</si>
  <si>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</si>
  <si>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</si>
  <si>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</si>
  <si>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</si>
  <si>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</si>
  <si>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</si>
  <si>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</si>
  <si>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</si>
  <si>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</si>
  <si>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</si>
  <si>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</si>
  <si>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</si>
  <si>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</si>
  <si>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</si>
  <si>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</si>
  <si>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</si>
  <si>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</si>
  <si>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</si>
  <si>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</si>
  <si>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</si>
  <si>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</si>
  <si>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</si>
  <si>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</si>
  <si>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</si>
  <si>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</si>
  <si>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</si>
  <si>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</si>
  <si>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</si>
  <si>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</si>
  <si>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</si>
  <si>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</si>
  <si>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</si>
  <si>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</si>
  <si>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</si>
  <si>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</si>
  <si>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</si>
  <si>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</si>
  <si>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</si>
  <si>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</si>
  <si>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</si>
  <si>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</si>
  <si>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</si>
  <si>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</si>
  <si>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</si>
  <si>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</si>
  <si>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</si>
  <si>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</si>
  <si>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</si>
  <si>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</si>
  <si>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</si>
  <si>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</si>
  <si>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</si>
  <si>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</si>
  <si>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</si>
  <si>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</si>
  <si>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</si>
  <si>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</si>
  <si>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</si>
  <si>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</si>
  <si>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</si>
  <si>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</si>
  <si>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</si>
  <si>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</si>
  <si>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</si>
  <si>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</si>
  <si>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</si>
  <si>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</si>
  <si>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</si>
  <si>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</si>
  <si>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</si>
  <si>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</si>
  <si>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</si>
  <si>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</si>
  <si>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</si>
  <si>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</si>
  <si>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</si>
  <si>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</si>
  <si>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</si>
  <si>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</si>
  <si>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</si>
  <si>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</si>
  <si>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</si>
  <si>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</si>
  <si>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</si>
  <si>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</si>
  <si>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</si>
  <si>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</si>
  <si>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</si>
  <si>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</si>
  <si>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</si>
  <si>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</si>
  <si>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</si>
  <si>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</si>
  <si>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</si>
  <si>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</si>
  <si>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</si>
  <si>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</si>
  <si>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</si>
  <si>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</si>
  <si>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</si>
  <si>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</si>
  <si>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</si>
  <si>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</si>
  <si>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</si>
  <si>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</si>
  <si>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</si>
  <si>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</si>
  <si>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</si>
  <si>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</si>
  <si>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</si>
  <si>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</si>
  <si>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</si>
  <si>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</si>
  <si>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</si>
  <si>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</si>
  <si>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</si>
  <si>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</si>
  <si>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</si>
  <si>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</si>
  <si>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</si>
  <si>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</si>
  <si>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</si>
  <si>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</si>
  <si>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</si>
  <si>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</si>
  <si>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</si>
  <si>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</si>
  <si>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</si>
  <si>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</si>
  <si>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</si>
  <si>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</si>
  <si>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</si>
  <si>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</si>
  <si>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</si>
  <si>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</si>
  <si>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</si>
  <si>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</si>
  <si>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</si>
  <si>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</si>
  <si>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</si>
  <si>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</si>
  <si>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</si>
  <si>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</si>
  <si>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</si>
  <si>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</si>
  <si>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</si>
  <si>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</si>
  <si>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</si>
  <si>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</si>
  <si>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</si>
  <si>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</si>
  <si>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</si>
  <si>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</si>
  <si>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</si>
  <si>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</si>
  <si>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</si>
  <si>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</si>
  <si>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</si>
  <si>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</si>
  <si>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</si>
  <si>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</si>
  <si>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</si>
  <si>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</si>
  <si>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</si>
  <si>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</si>
  <si>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</si>
  <si>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</si>
  <si>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</si>
  <si>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</si>
  <si>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</si>
  <si>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</si>
  <si>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</si>
  <si>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</si>
  <si>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</si>
  <si>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</si>
  <si>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</si>
  <si>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</si>
  <si>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</si>
  <si>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</si>
  <si>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</si>
  <si>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</si>
  <si>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</si>
  <si>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</si>
  <si>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</si>
  <si>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</si>
  <si>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</si>
  <si>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</si>
  <si>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</si>
  <si>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</si>
  <si>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</si>
  <si>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</si>
  <si>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</si>
  <si>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</si>
  <si>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</si>
  <si>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</si>
  <si>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</si>
  <si>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</si>
  <si>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</si>
  <si>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</si>
  <si>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</si>
  <si>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</si>
  <si>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</si>
  <si>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</si>
  <si>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</si>
  <si>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</si>
  <si>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</si>
  <si>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</si>
  <si>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</si>
  <si>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</si>
  <si>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</si>
  <si>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</si>
  <si>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</si>
  <si>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</si>
  <si>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</si>
  <si>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</si>
  <si>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</si>
  <si>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</si>
  <si>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</si>
  <si>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</si>
  <si>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</si>
  <si>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</si>
  <si>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</si>
  <si>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</si>
  <si>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</si>
  <si>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</si>
  <si>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</si>
  <si>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</si>
  <si>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</si>
  <si>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</si>
  <si>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</si>
  <si>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</si>
  <si>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</si>
  <si>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</si>
  <si>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</si>
  <si>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</si>
  <si>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</si>
  <si>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</si>
  <si>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</si>
  <si>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</si>
  <si>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</si>
  <si>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</si>
  <si>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</si>
  <si>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</si>
  <si>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</si>
  <si>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</si>
  <si>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</si>
  <si>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</si>
  <si>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</si>
  <si>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</si>
  <si>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</si>
  <si>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</si>
  <si>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</si>
  <si>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</si>
  <si>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</si>
  <si>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</si>
  <si>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</si>
  <si>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</si>
  <si>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</si>
  <si>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</si>
  <si>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</si>
  <si>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</si>
  <si>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</si>
  <si>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</si>
  <si>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</si>
  <si>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</si>
  <si>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</si>
  <si>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</si>
  <si>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</si>
  <si>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</si>
  <si>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</si>
  <si>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</si>
  <si>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</si>
  <si>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</si>
  <si>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</si>
  <si>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</si>
  <si>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</si>
  <si>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</si>
  <si>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</si>
  <si>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</si>
  <si>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</si>
  <si>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</si>
  <si>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</si>
  <si>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</si>
  <si>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</si>
  <si>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</si>
  <si>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</si>
  <si>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</si>
  <si>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</si>
  <si>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</si>
  <si>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</si>
  <si>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</si>
  <si>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</si>
  <si>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</si>
  <si>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</si>
  <si>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</si>
  <si>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</si>
  <si>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</si>
  <si>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</si>
  <si>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</si>
  <si>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</si>
  <si>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</si>
  <si>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</si>
  <si>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</si>
  <si>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</si>
  <si>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</si>
  <si>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</si>
  <si>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</si>
  <si>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</si>
  <si>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</si>
  <si>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</si>
  <si>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</si>
  <si>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</si>
  <si>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</si>
  <si>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</si>
  <si>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</si>
  <si>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</si>
  <si>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</si>
  <si>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</si>
  <si>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</si>
  <si>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</si>
  <si>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</si>
  <si>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</si>
  <si>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</si>
  <si>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</si>
  <si>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</si>
  <si>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</si>
  <si>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</si>
  <si>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</si>
  <si>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</si>
  <si>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</si>
  <si>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</si>
  <si>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</si>
  <si>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</si>
  <si>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</si>
  <si>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</si>
  <si>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</si>
  <si>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</si>
  <si>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</si>
  <si>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</si>
  <si>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</si>
  <si>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</si>
  <si>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</si>
  <si>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</si>
  <si>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</si>
  <si>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</si>
  <si>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</si>
  <si>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</si>
  <si>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</si>
  <si>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</si>
  <si>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</si>
  <si>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</si>
  <si>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</si>
  <si>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</si>
  <si>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</si>
  <si>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</si>
  <si>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</si>
  <si>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</si>
  <si>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</si>
  <si>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</si>
  <si>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</si>
  <si>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</si>
  <si>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</si>
  <si>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</si>
  <si>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</si>
  <si>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</si>
  <si>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</si>
  <si>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</si>
  <si>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</si>
  <si>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</si>
  <si>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</si>
  <si>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</si>
  <si>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</si>
  <si>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</si>
  <si>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</si>
  <si>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</si>
  <si>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</si>
  <si>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</si>
  <si>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</si>
  <si>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</si>
  <si>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</si>
  <si>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</si>
  <si>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</si>
  <si>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</si>
  <si>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</si>
  <si>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</si>
  <si>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</si>
  <si>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</si>
  <si>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</si>
  <si>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</si>
  <si>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</si>
  <si>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</si>
  <si>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</si>
  <si>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</si>
  <si>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</si>
  <si>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</si>
  <si>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</si>
  <si>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</si>
  <si>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</si>
  <si>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</si>
  <si>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</si>
  <si>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</si>
  <si>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</si>
  <si>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</si>
  <si>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</si>
  <si>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</si>
  <si>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</si>
  <si>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</si>
  <si>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</si>
  <si>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</si>
  <si>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</si>
  <si>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</si>
  <si>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</si>
  <si>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</si>
  <si>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</si>
  <si>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</si>
  <si>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</si>
  <si>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</si>
  <si>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</si>
  <si>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</si>
  <si>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</si>
  <si>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</si>
  <si>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</si>
  <si>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</si>
  <si>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</si>
  <si>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</si>
  <si>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</si>
  <si>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</si>
  <si>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</si>
  <si>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</si>
  <si>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</si>
  <si>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</si>
  <si>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</si>
  <si>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</si>
  <si>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</si>
  <si>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</si>
  <si>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</si>
  <si>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</si>
  <si>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</si>
  <si>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</si>
  <si>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</si>
  <si>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</si>
  <si>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</si>
  <si>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</si>
  <si>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</si>
  <si>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</si>
  <si>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</si>
  <si>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</si>
  <si>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</si>
  <si>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</si>
  <si>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</si>
  <si>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</si>
  <si>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</si>
  <si>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</si>
  <si>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</si>
  <si>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</si>
  <si>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</si>
  <si>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</si>
  <si>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</si>
  <si>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</si>
  <si>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</si>
  <si>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</si>
  <si>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</si>
  <si>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</si>
  <si>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</si>
  <si>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</si>
  <si>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</si>
  <si>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</si>
  <si>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</si>
  <si>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</si>
  <si>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</si>
  <si>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</si>
  <si>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</si>
  <si>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</si>
  <si>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</si>
  <si>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</si>
  <si>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</si>
  <si>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</si>
  <si>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</si>
  <si>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</si>
  <si>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</si>
  <si>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</si>
  <si>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</si>
  <si>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</si>
  <si>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</si>
  <si>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</si>
  <si>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</si>
  <si>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</si>
  <si>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</si>
  <si>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</si>
  <si>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</si>
  <si>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</si>
  <si>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</si>
  <si>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</si>
  <si>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</si>
  <si>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</si>
  <si>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</si>
  <si>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</si>
  <si>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</si>
  <si>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</si>
  <si>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</si>
  <si>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</si>
  <si>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</si>
  <si>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</si>
  <si>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</si>
  <si>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</si>
  <si>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</si>
  <si>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</si>
  <si>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</si>
  <si>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</si>
  <si>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</si>
  <si>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</si>
  <si>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</si>
  <si>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</si>
  <si>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</si>
  <si>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</si>
  <si>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</si>
  <si>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</si>
  <si>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</si>
  <si>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</si>
  <si>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</si>
  <si>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</si>
  <si>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</si>
  <si>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</si>
  <si>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</si>
  <si>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</si>
  <si>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</si>
  <si>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</si>
  <si>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</si>
  <si>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</si>
  <si>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</si>
  <si>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</si>
  <si>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</si>
  <si>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</si>
  <si>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</si>
  <si>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</si>
  <si>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</si>
  <si>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</si>
  <si>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</si>
  <si>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</si>
  <si>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</si>
  <si>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</si>
  <si>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</si>
  <si>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</si>
  <si>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</si>
  <si>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</si>
  <si>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</si>
  <si>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</si>
  <si>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</si>
  <si>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</si>
  <si>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</si>
  <si>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</si>
  <si>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</si>
  <si>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</si>
  <si>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</si>
  <si>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</si>
  <si>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</si>
  <si>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</si>
  <si>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</si>
  <si>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</si>
  <si>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</si>
  <si>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</si>
  <si>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</si>
  <si>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</si>
  <si>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</si>
  <si>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</si>
  <si>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</si>
  <si>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</si>
  <si>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</si>
  <si>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</si>
  <si>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</si>
  <si>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</si>
  <si>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</si>
  <si>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</si>
  <si>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</si>
  <si>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</si>
  <si>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</si>
  <si>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</si>
  <si>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</si>
  <si>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</si>
  <si>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</si>
  <si>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</si>
  <si>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</si>
  <si>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</si>
  <si>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</si>
  <si>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</si>
  <si>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</si>
  <si>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</si>
  <si>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</si>
  <si>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</si>
  <si>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</si>
  <si>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</si>
  <si>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</si>
  <si>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</si>
  <si>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</si>
  <si>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</si>
  <si>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</si>
  <si>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</si>
  <si>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</si>
  <si>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</si>
  <si>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</si>
  <si>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</si>
  <si>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</si>
  <si>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</si>
  <si>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</si>
  <si>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</si>
  <si>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</si>
  <si>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</si>
  <si>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</si>
  <si>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</si>
  <si>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</si>
  <si>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</si>
  <si>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</si>
  <si>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</si>
  <si>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</si>
  <si>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</si>
  <si>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</si>
  <si>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</si>
  <si>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</si>
  <si>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</si>
  <si>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</si>
  <si>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</si>
  <si>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</si>
  <si>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</si>
  <si>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</si>
  <si>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</si>
  <si>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</si>
  <si>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</si>
  <si>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</si>
  <si>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</si>
  <si>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</si>
  <si>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</si>
  <si>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</si>
  <si>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</si>
  <si>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</si>
  <si>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</si>
  <si>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</si>
  <si>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</si>
  <si>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</si>
  <si>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</si>
  <si>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</si>
  <si>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</si>
  <si>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</si>
  <si>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</si>
  <si>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</si>
  <si>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</si>
  <si>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</si>
  <si>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</si>
  <si>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</si>
  <si>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</si>
  <si>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</si>
  <si>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</si>
  <si>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</si>
  <si>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</si>
  <si>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</si>
  <si>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</si>
  <si>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</si>
  <si>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</si>
  <si>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</si>
  <si>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</si>
  <si>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</si>
  <si>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</si>
  <si>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</si>
  <si>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</si>
  <si>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</si>
  <si>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</si>
  <si>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</si>
  <si>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</si>
  <si>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</si>
  <si>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</si>
  <si>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</si>
  <si>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</si>
  <si>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</si>
  <si>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</si>
  <si>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</si>
  <si>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</si>
  <si>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</si>
  <si>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</si>
  <si>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</si>
  <si>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</si>
  <si>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</si>
  <si>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</si>
  <si>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</si>
  <si>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</si>
  <si>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</si>
  <si>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</si>
  <si>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</si>
  <si>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</si>
  <si>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</si>
  <si>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</si>
  <si>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</si>
  <si>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</si>
  <si>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</si>
  <si>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</si>
  <si>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</si>
  <si>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</si>
  <si>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</si>
  <si>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</si>
  <si>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</si>
  <si>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</si>
  <si>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</si>
  <si>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</si>
  <si>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</si>
  <si>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</si>
  <si>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</si>
  <si>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</si>
  <si>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</si>
  <si>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</si>
  <si>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</si>
  <si>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</si>
  <si>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</si>
  <si>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</si>
  <si>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</si>
  <si>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</si>
  <si>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</si>
  <si>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</si>
  <si>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</si>
  <si>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</si>
  <si>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</si>
  <si>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</si>
  <si>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</si>
  <si>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</si>
  <si>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</si>
  <si>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</si>
  <si>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</si>
  <si>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</si>
  <si>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</si>
  <si>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</si>
  <si>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</si>
  <si>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</si>
  <si>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</si>
  <si>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</si>
  <si>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</si>
  <si>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</si>
  <si>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</si>
  <si>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</si>
  <si>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</si>
  <si>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</si>
  <si>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</si>
  <si>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</si>
  <si>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</si>
  <si>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</si>
  <si>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</si>
  <si>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</si>
  <si>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</si>
  <si>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</si>
  <si>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</si>
  <si>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</si>
  <si>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</si>
  <si>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</si>
  <si>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</si>
  <si>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</si>
  <si>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</si>
  <si>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</si>
  <si>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</si>
  <si>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</si>
  <si>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</si>
  <si>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</si>
  <si>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</si>
  <si>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</si>
  <si>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</si>
  <si>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</si>
  <si>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</si>
  <si>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</si>
  <si>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</si>
  <si>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</si>
  <si>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</si>
  <si>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</si>
  <si>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</si>
  <si>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</si>
  <si>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</si>
  <si>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</si>
  <si>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</si>
  <si>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</si>
  <si>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</si>
  <si>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</si>
  <si>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</si>
  <si>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</si>
  <si>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</si>
  <si>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</si>
  <si>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</si>
  <si>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</si>
  <si>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</si>
  <si>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</si>
  <si>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</si>
  <si>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</si>
  <si>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</si>
  <si>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</si>
  <si>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</si>
  <si>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</si>
  <si>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</si>
  <si>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</si>
  <si>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</si>
  <si>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</si>
  <si>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</si>
  <si>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</si>
  <si>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</si>
  <si>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</si>
  <si>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</si>
  <si>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</si>
  <si>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</si>
  <si>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</si>
  <si>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</si>
  <si>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</si>
  <si>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</si>
  <si>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</si>
  <si>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</si>
  <si>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</si>
  <si>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</si>
  <si>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</si>
  <si>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</si>
  <si>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</si>
  <si>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</si>
  <si>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</si>
  <si>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</si>
  <si>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</si>
  <si>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</si>
  <si>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</si>
  <si>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</si>
  <si>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</si>
  <si>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</si>
  <si>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</si>
  <si>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</si>
  <si>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</si>
  <si>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</si>
  <si>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</si>
  <si>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</si>
  <si>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</si>
  <si>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</si>
  <si>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</si>
  <si>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</si>
  <si>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</si>
  <si>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</si>
  <si>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</si>
  <si>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</si>
  <si>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</si>
  <si>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</si>
  <si>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</si>
  <si>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</si>
  <si>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</si>
  <si>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</si>
  <si>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</si>
  <si>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</si>
  <si>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</si>
  <si>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</si>
  <si>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</si>
  <si>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</si>
  <si>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</si>
  <si>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</si>
  <si>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</si>
  <si>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</si>
  <si>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</si>
  <si>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</si>
  <si>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</si>
  <si>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</si>
  <si>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</si>
  <si>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</si>
  <si>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</si>
  <si>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</si>
  <si>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</si>
  <si>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</si>
  <si>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</si>
  <si>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</si>
  <si>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</si>
  <si>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</si>
  <si>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</si>
  <si>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</si>
  <si>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</si>
  <si>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</si>
  <si>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</si>
  <si>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</si>
  <si>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</si>
  <si>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</si>
  <si>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</si>
  <si>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</si>
  <si>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</si>
  <si>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</si>
  <si>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</si>
  <si>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</si>
  <si>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</si>
  <si>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</si>
  <si>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</si>
  <si>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</si>
  <si>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</si>
  <si>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</si>
  <si>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</si>
  <si>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</si>
  <si>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</si>
  <si>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</si>
  <si>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</si>
  <si>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</si>
  <si>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</si>
  <si>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</si>
  <si>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</si>
  <si>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</si>
  <si>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</si>
  <si>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</si>
  <si>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</si>
  <si>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</si>
  <si>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</si>
  <si>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</si>
  <si>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</si>
  <si>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</si>
  <si>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</si>
  <si>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</si>
  <si>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</si>
  <si>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</si>
  <si>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</si>
  <si>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</si>
  <si>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</si>
  <si>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</si>
  <si>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</si>
  <si>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</si>
  <si>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</si>
  <si>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</si>
  <si>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</si>
  <si>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</si>
  <si>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</si>
  <si>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</si>
  <si>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</si>
  <si>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</si>
  <si>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</si>
  <si>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</si>
  <si>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</si>
  <si>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</si>
  <si>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</si>
  <si>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</si>
  <si>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</si>
  <si>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</si>
  <si>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</si>
  <si>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</si>
  <si>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</si>
  <si>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</si>
  <si>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</si>
  <si>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</si>
  <si>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</si>
  <si>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</si>
  <si>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</si>
  <si>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</si>
  <si>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</si>
  <si>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</si>
  <si>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</si>
  <si>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</si>
  <si>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</si>
  <si>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</si>
  <si>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</si>
  <si>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</si>
  <si>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</si>
  <si>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</si>
  <si>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</si>
  <si>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</si>
  <si>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</si>
  <si>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</si>
  <si>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</si>
  <si>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</si>
  <si>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</si>
  <si>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</si>
  <si>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</si>
  <si>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</si>
  <si>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</si>
  <si>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</si>
  <si>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</si>
  <si>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</si>
  <si>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</si>
  <si>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</si>
  <si>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</si>
  <si>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</si>
  <si>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</si>
  <si>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</si>
  <si>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</si>
  <si>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</si>
  <si>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</si>
  <si>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</si>
  <si>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</si>
  <si>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</si>
  <si>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</si>
  <si>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</si>
  <si>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</si>
  <si>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</si>
  <si>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</si>
  <si>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</si>
  <si>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</si>
  <si>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</si>
  <si>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</si>
  <si>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</si>
  <si>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</si>
  <si>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</si>
  <si>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</si>
  <si>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</si>
  <si>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</si>
  <si>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</si>
  <si>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</si>
  <si>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</si>
  <si>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</si>
  <si>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</si>
  <si>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</si>
  <si>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</si>
  <si>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</si>
  <si>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</si>
  <si>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</si>
  <si>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</si>
  <si>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</si>
  <si>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</si>
  <si>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</si>
  <si>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</si>
  <si>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</si>
  <si>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</si>
  <si>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</si>
  <si>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</si>
  <si>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</si>
  <si>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</si>
  <si>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</si>
  <si>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</si>
  <si>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</si>
  <si>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</si>
  <si>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</si>
  <si>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</si>
  <si>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</si>
  <si>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</si>
  <si>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</si>
  <si>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</si>
  <si>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</si>
  <si>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</si>
  <si>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</si>
  <si>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</si>
  <si>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</si>
  <si>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</si>
  <si>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</si>
  <si>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</si>
  <si>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</si>
  <si>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</si>
  <si>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</si>
  <si>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</si>
  <si>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</si>
  <si>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</si>
  <si>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</si>
  <si>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</si>
  <si>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</si>
  <si>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</si>
  <si>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</si>
  <si>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</si>
  <si>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</si>
  <si>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</si>
  <si>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</si>
  <si>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</si>
  <si>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</si>
  <si>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</si>
  <si>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</si>
  <si>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</si>
  <si>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</si>
  <si>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</si>
  <si>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</si>
  <si>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</si>
  <si>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</si>
  <si>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</si>
  <si>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</si>
  <si>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</si>
  <si>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</si>
  <si>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</si>
  <si>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</si>
  <si>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</si>
  <si>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</si>
  <si>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</si>
  <si>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</si>
  <si>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</si>
  <si>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</si>
  <si>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</si>
  <si>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</si>
  <si>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</si>
  <si>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</si>
  <si>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</si>
  <si>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</si>
  <si>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</si>
  <si>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</si>
  <si>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</si>
  <si>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</si>
  <si>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</si>
  <si>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</si>
  <si>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</si>
  <si>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</si>
  <si>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</si>
  <si>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</si>
  <si>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</si>
  <si>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</si>
  <si>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</si>
  <si>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</si>
  <si>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</si>
  <si>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</si>
  <si>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</si>
  <si>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</si>
  <si>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</si>
  <si>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</si>
  <si>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</si>
  <si>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</si>
  <si>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</si>
  <si>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</si>
  <si>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</si>
  <si>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</si>
  <si>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</si>
  <si>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</si>
  <si>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</si>
  <si>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</si>
  <si>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</si>
  <si>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</si>
  <si>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</si>
  <si>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</si>
  <si>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</si>
  <si>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</si>
  <si>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</si>
  <si>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</si>
  <si>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</si>
  <si>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</si>
  <si>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</si>
  <si>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</si>
  <si>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</si>
  <si>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</si>
  <si>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</si>
  <si>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</si>
  <si>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</si>
  <si>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</si>
  <si>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</si>
  <si>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</si>
  <si>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</si>
  <si>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</si>
  <si>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</si>
  <si>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</si>
  <si>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</si>
  <si>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</si>
  <si>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</si>
  <si>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</si>
  <si>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</si>
  <si>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</si>
  <si>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</si>
  <si>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</si>
  <si>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</si>
  <si>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</si>
  <si>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</si>
  <si>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</si>
  <si>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</si>
  <si>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</si>
  <si>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</si>
  <si>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</si>
  <si>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</si>
  <si>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</si>
  <si>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</si>
  <si>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</si>
  <si>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</si>
  <si>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</si>
  <si>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</si>
  <si>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</si>
  <si>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</si>
  <si>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</si>
  <si>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</si>
  <si>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</si>
  <si>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</si>
  <si>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</si>
  <si>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</si>
  <si>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</si>
  <si>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</si>
  <si>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</si>
  <si>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</si>
  <si>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</si>
  <si>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</si>
  <si>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</si>
  <si>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</si>
  <si>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</si>
  <si>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</si>
  <si>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</si>
  <si>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</si>
  <si>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</si>
  <si>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</si>
  <si>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</si>
  <si>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</si>
  <si>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</si>
  <si>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</si>
  <si>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</si>
  <si>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</si>
  <si>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</si>
  <si>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</si>
  <si>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</si>
  <si>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</si>
  <si>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</si>
  <si>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</si>
  <si>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</si>
  <si>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</si>
  <si>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</si>
  <si>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</si>
  <si>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</si>
  <si>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</si>
  <si>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</si>
  <si>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</si>
  <si>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</si>
  <si>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</si>
  <si>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</si>
  <si>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</si>
  <si>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</si>
  <si>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</si>
  <si>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</si>
  <si>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</si>
  <si>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</si>
  <si>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</si>
  <si>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</si>
  <si>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</si>
  <si>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</si>
  <si>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</si>
  <si>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</si>
  <si>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</si>
  <si>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</si>
  <si>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</si>
  <si>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</si>
  <si>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</si>
  <si>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</si>
  <si>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</si>
  <si>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</si>
  <si>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</si>
  <si>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</si>
  <si>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</si>
  <si>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</si>
  <si>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</si>
  <si>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</si>
  <si>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</si>
  <si>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</si>
  <si>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</si>
  <si>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</si>
  <si>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</si>
  <si>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</si>
  <si>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</si>
  <si>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</si>
  <si>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</si>
  <si>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</si>
  <si>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</si>
  <si>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</si>
  <si>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</si>
  <si>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</si>
  <si>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</si>
  <si>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</si>
  <si>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</si>
  <si>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</si>
  <si>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</si>
  <si>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</si>
  <si>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</si>
  <si>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</si>
  <si>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</si>
  <si>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</si>
  <si>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</si>
  <si>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</si>
  <si>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</si>
  <si>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</si>
  <si>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</si>
  <si>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</si>
  <si>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</si>
  <si>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</si>
  <si>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</si>
  <si>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</si>
  <si>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</si>
  <si>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</si>
  <si>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</si>
  <si>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</si>
  <si>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</si>
  <si>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</si>
  <si>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</si>
  <si>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</si>
  <si>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</si>
  <si>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</si>
  <si>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</si>
  <si>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</si>
  <si>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</si>
  <si>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</si>
  <si>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</si>
  <si>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</si>
  <si>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</si>
  <si>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</si>
  <si>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</si>
  <si>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</si>
  <si>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</si>
  <si>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</si>
  <si>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</si>
  <si>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</si>
  <si>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</si>
  <si>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</si>
  <si>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</si>
  <si>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</si>
  <si>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</si>
  <si>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</si>
  <si>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</si>
  <si>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</si>
  <si>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</si>
  <si>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</si>
  <si>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</si>
  <si>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</si>
  <si>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</si>
  <si>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</si>
  <si>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</si>
  <si>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</si>
  <si>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</si>
  <si>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</si>
  <si>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</si>
  <si>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</si>
  <si>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</si>
  <si>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</si>
  <si>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</si>
  <si>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</si>
  <si>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</si>
  <si>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</si>
  <si>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</si>
  <si>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</si>
  <si>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</si>
  <si>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</si>
  <si>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</si>
  <si>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</si>
  <si>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</si>
  <si>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</si>
  <si>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</si>
  <si>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</si>
  <si>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</si>
  <si>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</si>
  <si>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</si>
  <si>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</si>
  <si>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</si>
  <si>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</si>
  <si>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</si>
  <si>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</si>
  <si>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</si>
  <si>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</si>
  <si>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</si>
  <si>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</si>
  <si>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</si>
  <si>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</si>
  <si>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</si>
  <si>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</si>
  <si>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</si>
  <si>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</si>
  <si>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</si>
  <si>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</si>
  <si>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</si>
  <si>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</si>
  <si>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</si>
  <si>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</si>
  <si>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</si>
  <si>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</si>
  <si>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</si>
  <si>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</si>
  <si>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</si>
  <si>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</si>
  <si>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</si>
  <si>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</si>
  <si>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</si>
  <si>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</si>
  <si>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</si>
  <si>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</si>
  <si>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</si>
  <si>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</si>
  <si>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</si>
  <si>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</si>
  <si>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</si>
  <si>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</si>
  <si>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</si>
  <si>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</si>
  <si>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</si>
  <si>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</si>
  <si>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</si>
  <si>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</si>
  <si>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</si>
  <si>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</si>
  <si>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</si>
  <si>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</si>
  <si>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</si>
  <si>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</si>
  <si>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</si>
  <si>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</si>
  <si>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</si>
  <si>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</si>
  <si>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</si>
  <si>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</si>
  <si>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</si>
  <si>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</si>
  <si>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</si>
  <si>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</si>
  <si>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</si>
  <si>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</si>
  <si>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</si>
  <si>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</si>
  <si>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</si>
  <si>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</si>
  <si>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</si>
  <si>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</si>
  <si>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</si>
  <si>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</si>
  <si>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</si>
  <si>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</si>
  <si>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</si>
  <si>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</si>
  <si>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</si>
  <si>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</si>
  <si>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</si>
  <si>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</si>
  <si>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</si>
  <si>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</si>
  <si>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</si>
  <si>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</si>
  <si>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</si>
  <si>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</si>
  <si>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</si>
  <si>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</si>
  <si>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</si>
  <si>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</si>
  <si>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</si>
  <si>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</si>
  <si>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</si>
  <si>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</si>
  <si>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</si>
  <si>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</si>
  <si>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</si>
  <si>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</si>
  <si>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</si>
  <si>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</si>
  <si>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</si>
  <si>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</si>
  <si>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</si>
  <si>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</si>
  <si>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</si>
  <si>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</si>
  <si>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</si>
  <si>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</si>
  <si>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</si>
  <si>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</si>
  <si>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</si>
  <si>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</si>
  <si>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</si>
  <si>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</si>
  <si>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</si>
  <si>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</si>
  <si>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</si>
  <si>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</si>
  <si>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</si>
  <si>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</si>
  <si>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</si>
  <si>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</si>
  <si>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</si>
  <si>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</si>
  <si>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</si>
  <si>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</si>
  <si>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</si>
  <si>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</si>
  <si>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</si>
  <si>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</si>
  <si>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</si>
  <si>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</si>
  <si>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</si>
  <si>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</si>
  <si>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</si>
  <si>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</si>
  <si>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</si>
  <si>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</si>
  <si>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</si>
  <si>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</si>
  <si>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</si>
  <si>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</si>
  <si>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</si>
  <si>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</si>
  <si>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</si>
  <si>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</si>
  <si>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</si>
  <si>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</si>
  <si>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</si>
  <si>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</si>
  <si>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</si>
  <si>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</si>
  <si>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</si>
  <si>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</si>
  <si>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</si>
  <si>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</si>
  <si>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</si>
  <si>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</si>
  <si>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</si>
  <si>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</si>
  <si>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</si>
  <si>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</si>
  <si>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</si>
  <si>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</si>
  <si>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</si>
  <si>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</si>
  <si>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</si>
  <si>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</si>
  <si>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</si>
  <si>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</si>
  <si>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</si>
  <si>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</si>
  <si>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</si>
  <si>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</si>
  <si>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</si>
  <si>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</si>
  <si>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</si>
  <si>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</si>
  <si>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</si>
  <si>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</si>
  <si>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</si>
  <si>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</si>
  <si>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</si>
  <si>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</si>
  <si>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</si>
  <si>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</si>
  <si>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</si>
  <si>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</si>
  <si>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</si>
  <si>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</si>
  <si>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</si>
  <si>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</si>
  <si>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</si>
  <si>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</si>
  <si>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</si>
  <si>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</si>
  <si>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</si>
  <si>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</si>
  <si>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</si>
  <si>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</si>
  <si>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</si>
  <si>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</si>
  <si>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</si>
  <si>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</si>
  <si>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</si>
  <si>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</si>
  <si>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</si>
  <si>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</si>
  <si>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</si>
  <si>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</si>
  <si>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</si>
  <si>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</si>
  <si>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</si>
  <si>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</si>
  <si>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</si>
  <si>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</si>
  <si>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</si>
  <si>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</si>
  <si>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</si>
  <si>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</si>
  <si>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</si>
  <si>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</si>
  <si>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</si>
  <si>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</si>
  <si>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</si>
  <si>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</si>
  <si>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</si>
  <si>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</si>
  <si>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</si>
  <si>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</si>
  <si>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</si>
  <si>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</si>
  <si>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</si>
  <si>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</si>
  <si>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</si>
  <si>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</si>
  <si>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</si>
  <si>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</si>
  <si>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</si>
  <si>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</si>
  <si>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</si>
  <si>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</si>
  <si>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</si>
  <si>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</si>
  <si>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</si>
  <si>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</si>
  <si>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</si>
  <si>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</si>
  <si>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</si>
  <si>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</si>
  <si>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</si>
  <si>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</si>
  <si>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</si>
  <si>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</si>
  <si>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</si>
  <si>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</si>
  <si>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</si>
  <si>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</si>
  <si>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</si>
  <si>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</si>
  <si>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</si>
  <si>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</si>
  <si>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</si>
  <si>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</si>
  <si>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</si>
  <si>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</si>
  <si>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</si>
  <si>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</si>
  <si>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</si>
  <si>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</si>
  <si>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</si>
  <si>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</si>
  <si>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</si>
  <si>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</si>
  <si>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</si>
  <si>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</si>
  <si>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</si>
  <si>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</si>
  <si>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</si>
  <si>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</si>
  <si>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</si>
  <si>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</si>
  <si>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</si>
  <si>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</si>
  <si>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</si>
  <si>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</si>
  <si>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</si>
  <si>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</si>
  <si>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</si>
  <si>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</si>
  <si>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</si>
  <si>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</si>
  <si>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</si>
  <si>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</si>
  <si>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</si>
  <si>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</si>
  <si>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</si>
  <si>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</si>
  <si>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</si>
  <si>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</si>
  <si>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</si>
  <si>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</si>
  <si>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</si>
  <si>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</si>
  <si>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</si>
  <si>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</si>
  <si>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</si>
  <si>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</si>
  <si>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</si>
  <si>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</si>
  <si>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</si>
  <si>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</si>
  <si>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</si>
  <si>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</si>
  <si>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</si>
  <si>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</si>
  <si>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</si>
  <si>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</si>
  <si>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</si>
  <si>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</si>
  <si>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</si>
  <si>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</si>
  <si>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</si>
  <si>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</si>
  <si>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</si>
  <si>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</si>
  <si>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</si>
  <si>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</si>
  <si>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</si>
  <si>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</si>
  <si>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</si>
  <si>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</si>
  <si>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</si>
  <si>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</si>
  <si>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</si>
  <si>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</si>
  <si>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</si>
  <si>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</si>
  <si>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</si>
  <si>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</si>
  <si>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</si>
  <si>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</si>
  <si>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</si>
  <si>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</si>
  <si>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</si>
  <si>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</si>
  <si>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</si>
  <si>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</si>
  <si>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</si>
  <si>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</si>
  <si>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</si>
  <si>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</si>
  <si>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</si>
  <si>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</si>
  <si>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</si>
  <si>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</si>
  <si>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</si>
  <si>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</si>
  <si>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</si>
  <si>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</si>
  <si>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</si>
  <si>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</si>
  <si>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</si>
  <si>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</si>
  <si>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</si>
  <si>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</si>
  <si>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</si>
  <si>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</si>
  <si>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</si>
  <si>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</si>
  <si>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</si>
  <si>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</si>
  <si>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</si>
  <si>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</si>
  <si>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</si>
  <si>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</si>
  <si>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</si>
  <si>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</si>
  <si>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</si>
  <si>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</si>
  <si>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</si>
  <si>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</si>
  <si>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</si>
  <si>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</si>
  <si>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</si>
  <si>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</si>
  <si>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</si>
  <si>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</si>
  <si>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</si>
  <si>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</si>
  <si>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</si>
  <si>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</si>
  <si>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</si>
  <si>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</si>
  <si>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</si>
  <si>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</si>
  <si>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</si>
  <si>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</si>
  <si>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</si>
  <si>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</si>
  <si>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</si>
  <si>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</si>
  <si>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</si>
  <si>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</si>
  <si>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</si>
  <si>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</si>
  <si>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</si>
  <si>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</si>
  <si>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</si>
  <si>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</si>
  <si>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</si>
  <si>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</si>
  <si>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</si>
  <si>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</si>
  <si>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</si>
  <si>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</si>
  <si>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</si>
  <si>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</si>
  <si>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</si>
  <si>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</si>
  <si>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</si>
  <si>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</si>
  <si>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</si>
  <si>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</si>
  <si>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</si>
  <si>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</si>
  <si>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</si>
  <si>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</si>
  <si>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</si>
  <si>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</si>
  <si>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</si>
  <si>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</si>
  <si>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</si>
  <si>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</si>
  <si>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</si>
  <si>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</si>
  <si>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</si>
  <si>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</si>
  <si>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</si>
  <si>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</si>
  <si>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</si>
  <si>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</si>
  <si>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</si>
  <si>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</si>
  <si>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</si>
  <si>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</si>
  <si>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</si>
  <si>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</si>
  <si>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</si>
  <si>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</si>
  <si>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</si>
  <si>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</si>
  <si>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</si>
  <si>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</si>
  <si>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</si>
  <si>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</si>
  <si>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</si>
  <si>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</si>
  <si>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</si>
  <si>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</si>
  <si>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</si>
  <si>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</si>
  <si>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</si>
  <si>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</si>
  <si>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</si>
  <si>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</si>
  <si>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</si>
  <si>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</si>
  <si>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</si>
  <si>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</si>
  <si>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</si>
  <si>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</si>
  <si>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</si>
  <si>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</si>
  <si>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</si>
  <si>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</si>
  <si>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</si>
  <si>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</si>
  <si>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</si>
  <si>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</si>
  <si>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</si>
  <si>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</si>
  <si>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</si>
  <si>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</si>
  <si>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</si>
  <si>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</si>
  <si>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</si>
  <si>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</si>
  <si>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</si>
  <si>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</si>
  <si>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</si>
  <si>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</si>
  <si>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</si>
  <si>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</si>
  <si>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</si>
  <si>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</si>
  <si>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</si>
  <si>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</si>
  <si>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</si>
  <si>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</si>
  <si>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</si>
  <si>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</si>
  <si>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</si>
  <si>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</si>
  <si>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</si>
  <si>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</si>
  <si>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</si>
  <si>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</si>
  <si>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</si>
  <si>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</si>
  <si>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</si>
  <si>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</si>
  <si>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</si>
  <si>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</si>
  <si>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</si>
  <si>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</si>
  <si>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</si>
  <si>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</si>
  <si>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</si>
  <si>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</si>
  <si>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</si>
  <si>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</si>
  <si>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</si>
  <si>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</si>
  <si>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</si>
  <si>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</si>
  <si>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</si>
  <si>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</si>
  <si>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</si>
  <si>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</si>
  <si>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</si>
  <si>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</si>
  <si>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</si>
  <si>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</si>
  <si>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</si>
  <si>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</si>
  <si>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</si>
  <si>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</si>
  <si>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</si>
  <si>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</si>
  <si>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</si>
  <si>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</si>
  <si>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</si>
  <si>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</si>
  <si>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</si>
  <si>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</si>
  <si>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</si>
  <si>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</si>
  <si>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</si>
  <si>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</si>
  <si>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</si>
  <si>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</si>
  <si>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</si>
  <si>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</si>
  <si>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</si>
  <si>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</si>
  <si>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</si>
  <si>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</si>
  <si>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</si>
  <si>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</si>
  <si>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</si>
  <si>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</si>
  <si>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</si>
  <si>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</si>
  <si>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</si>
  <si>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</si>
  <si>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</si>
  <si>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</si>
  <si>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</si>
  <si>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</si>
  <si>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</si>
  <si>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</si>
  <si>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</si>
  <si>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</si>
  <si>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</si>
  <si>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</si>
  <si>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</si>
  <si>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</si>
  <si>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</si>
  <si>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</si>
  <si>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</si>
  <si>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</si>
  <si>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</si>
  <si>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</si>
  <si>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</si>
  <si>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</si>
  <si>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</si>
  <si>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</si>
  <si>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</si>
  <si>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</si>
  <si>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</si>
  <si>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</si>
  <si>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</si>
  <si>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</si>
  <si>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</si>
  <si>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</si>
  <si>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</si>
  <si>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</si>
  <si>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</si>
  <si>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</si>
  <si>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</si>
  <si>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</si>
  <si>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</si>
  <si>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</si>
  <si>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</si>
  <si>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</si>
  <si>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</si>
  <si>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</si>
  <si>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</si>
  <si>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</si>
  <si>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</si>
  <si>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</si>
  <si>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</si>
  <si>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</si>
  <si>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</si>
  <si>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</si>
  <si>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</si>
  <si>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</si>
  <si>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</si>
  <si>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</si>
  <si>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</si>
  <si>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</si>
  <si>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</si>
  <si>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</si>
  <si>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</si>
  <si>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</si>
  <si>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</si>
  <si>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</si>
  <si>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</si>
  <si>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</si>
  <si>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</si>
  <si>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</si>
  <si>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</si>
  <si>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</si>
  <si>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</si>
  <si>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</si>
  <si>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</si>
  <si>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</si>
  <si>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</si>
  <si>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</si>
  <si>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</si>
  <si>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</si>
  <si>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</si>
  <si>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</si>
  <si>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</si>
  <si>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</si>
  <si>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</si>
  <si>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</si>
  <si>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</si>
  <si>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</si>
  <si>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</si>
  <si>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</si>
  <si>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</si>
  <si>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</si>
  <si>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</si>
  <si>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</si>
  <si>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</si>
  <si>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</si>
  <si>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</si>
  <si>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</si>
  <si>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</si>
  <si>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</si>
  <si>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</si>
  <si>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</si>
  <si>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</si>
  <si>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</si>
  <si>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</si>
  <si>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</si>
  <si>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</si>
  <si>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</si>
  <si>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</si>
  <si>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</si>
  <si>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</si>
  <si>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</si>
  <si>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</si>
  <si>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</si>
  <si>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</si>
  <si>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</si>
  <si>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</si>
  <si>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</si>
  <si>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</si>
  <si>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</si>
  <si>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</si>
  <si>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</si>
  <si>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</si>
  <si>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</si>
  <si>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</si>
  <si>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</si>
  <si>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</si>
  <si>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</si>
  <si>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</si>
  <si>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</si>
  <si>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</si>
  <si>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</si>
  <si>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</si>
  <si>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</si>
  <si>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</si>
  <si>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</si>
  <si>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</si>
  <si>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</si>
  <si>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</si>
  <si>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</si>
  <si>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</si>
  <si>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</si>
  <si>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</si>
  <si>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</si>
  <si>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</si>
  <si>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</si>
  <si>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</si>
  <si>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</si>
  <si>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</si>
  <si>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</si>
  <si>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</si>
  <si>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</si>
  <si>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</si>
  <si>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</si>
  <si>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</si>
  <si>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</si>
  <si>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</si>
  <si>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</si>
  <si>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</si>
  <si>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</si>
  <si>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</si>
  <si>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</si>
  <si>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</si>
  <si>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</si>
  <si>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</si>
  <si>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</si>
  <si>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</si>
  <si>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</si>
  <si>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</si>
  <si>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</si>
  <si>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</si>
  <si>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</si>
  <si>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</si>
  <si>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</si>
  <si>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</si>
  <si>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</si>
  <si>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</si>
  <si>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</si>
  <si>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</si>
  <si>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</si>
  <si>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</si>
  <si>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</si>
  <si>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</si>
  <si>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</si>
  <si>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</si>
  <si>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</si>
  <si>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</si>
  <si>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</si>
  <si>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</si>
  <si>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</si>
  <si>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</si>
  <si>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</si>
  <si>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</si>
  <si>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</si>
  <si>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</si>
  <si>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</si>
  <si>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</si>
  <si>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</si>
  <si>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</si>
  <si>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</si>
  <si>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</si>
  <si>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</si>
  <si>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</si>
  <si>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</si>
  <si>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</si>
  <si>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</si>
  <si>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</si>
  <si>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</si>
  <si>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</si>
  <si>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</si>
  <si>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</si>
  <si>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</si>
  <si>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</si>
  <si>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</si>
  <si>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</si>
  <si>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</si>
  <si>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</si>
  <si>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</si>
  <si>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</si>
  <si>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</si>
  <si>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</si>
  <si>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</si>
  <si>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</si>
  <si>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</si>
  <si>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</si>
  <si>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</si>
  <si>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</si>
  <si>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</si>
  <si>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</si>
  <si>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</si>
  <si>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</si>
  <si>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</si>
  <si>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</si>
  <si>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</si>
  <si>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</si>
  <si>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</si>
  <si>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</si>
  <si>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</si>
  <si>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</si>
  <si>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</si>
  <si>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</si>
  <si>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</si>
  <si>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</si>
  <si>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</si>
  <si>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</si>
  <si>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</si>
  <si>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</si>
  <si>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</si>
  <si>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</si>
  <si>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</si>
  <si>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</si>
  <si>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</si>
  <si>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</si>
  <si>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</si>
  <si>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</si>
  <si>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</si>
  <si>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</si>
  <si>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</si>
  <si>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</si>
  <si>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</si>
  <si>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</si>
  <si>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</si>
  <si>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</si>
  <si>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</si>
  <si>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</si>
  <si>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</si>
  <si>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</si>
  <si>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</si>
  <si>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</si>
  <si>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</si>
  <si>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</si>
  <si>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</si>
  <si>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</si>
  <si>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</si>
  <si>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</si>
  <si>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</si>
  <si>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</si>
  <si>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</si>
  <si>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</si>
  <si>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</si>
  <si>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</si>
  <si>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</si>
  <si>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</si>
  <si>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</si>
  <si>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</si>
  <si>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</si>
  <si>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</si>
  <si>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</si>
  <si>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</si>
  <si>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</si>
  <si>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</si>
  <si>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</si>
  <si>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</si>
  <si>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</si>
  <si>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</si>
  <si>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</si>
  <si>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</si>
  <si>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</si>
  <si>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</si>
  <si>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</si>
  <si>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</si>
  <si>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</si>
  <si>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</si>
  <si>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</si>
  <si>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</si>
  <si>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</si>
  <si>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</si>
  <si>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</si>
  <si>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</si>
  <si>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</si>
  <si>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</si>
  <si>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</si>
  <si>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</si>
  <si>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</si>
  <si>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</si>
  <si>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</si>
  <si>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</si>
  <si>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</si>
  <si>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</si>
  <si>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</si>
  <si>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</si>
  <si>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</si>
  <si>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</si>
  <si>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</si>
  <si>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</si>
  <si>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</si>
  <si>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</si>
  <si>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</si>
  <si>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</si>
  <si>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</si>
  <si>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</si>
  <si>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</si>
  <si>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</si>
  <si>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</si>
  <si>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</si>
  <si>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</si>
  <si>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</si>
  <si>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</si>
  <si>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</si>
  <si>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</si>
  <si>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</si>
  <si>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</si>
  <si>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</si>
  <si>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</si>
  <si>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</si>
  <si>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</si>
  <si>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</si>
  <si>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</si>
  <si>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</si>
  <si>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</si>
  <si>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</si>
  <si>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</si>
  <si>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</si>
  <si>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</si>
  <si>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</si>
  <si>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</si>
  <si>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</si>
  <si>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</si>
  <si>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</si>
  <si>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</si>
  <si>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</si>
  <si>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</si>
  <si>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</si>
  <si>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</si>
  <si>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</si>
  <si>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</si>
  <si>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</si>
  <si>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</si>
  <si>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</si>
  <si>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</si>
  <si>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</si>
  <si>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</si>
  <si>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</si>
  <si>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</si>
  <si>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</si>
  <si>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</si>
  <si>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</si>
  <si>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</si>
  <si>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</si>
  <si>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</si>
  <si>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</si>
  <si>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</si>
  <si>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</si>
  <si>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</si>
  <si>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</si>
  <si>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</si>
  <si>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</si>
  <si>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</si>
  <si>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</si>
  <si>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</si>
  <si>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</si>
  <si>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</si>
  <si>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</si>
  <si>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</si>
  <si>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</si>
  <si>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</si>
  <si>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</si>
  <si>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</si>
  <si>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</si>
  <si>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</si>
  <si>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</si>
  <si>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</si>
  <si>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</si>
  <si>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</si>
  <si>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</si>
  <si>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</si>
  <si>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</si>
  <si>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</si>
  <si>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</si>
  <si>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</si>
  <si>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</si>
  <si>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</si>
  <si>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</si>
  <si>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</si>
  <si>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</si>
  <si>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</si>
  <si>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</si>
  <si>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</si>
  <si>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</si>
  <si>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</si>
  <si>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</si>
  <si>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</si>
  <si>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</si>
  <si>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</si>
  <si>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</si>
  <si>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</si>
  <si>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</si>
  <si>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</si>
  <si>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</si>
  <si>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</si>
  <si>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</si>
  <si>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</si>
  <si>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</si>
  <si>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</si>
  <si>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</si>
  <si>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</si>
  <si>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</si>
  <si>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</si>
  <si>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</si>
  <si>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</si>
  <si>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</si>
  <si>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</si>
  <si>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</si>
  <si>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</si>
  <si>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</si>
  <si>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</si>
  <si>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</si>
  <si>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</si>
  <si>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</si>
  <si>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</si>
  <si>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</si>
  <si>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</si>
  <si>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</si>
  <si>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</si>
  <si>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</si>
  <si>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</si>
  <si>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</si>
  <si>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</si>
  <si>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</si>
  <si>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</si>
  <si>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</si>
  <si>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</si>
  <si>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</si>
  <si>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</si>
  <si>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</si>
  <si>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</si>
  <si>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</si>
  <si>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</si>
  <si>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</si>
  <si>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</si>
  <si>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</si>
  <si>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</si>
  <si>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</si>
  <si>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</si>
  <si>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</si>
  <si>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</si>
  <si>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</si>
  <si>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</si>
  <si>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</si>
  <si>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</si>
  <si>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</si>
  <si>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</si>
  <si>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</si>
  <si>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</si>
  <si>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</si>
  <si>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</si>
  <si>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</si>
  <si>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</si>
  <si>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</si>
  <si>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</si>
  <si>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</si>
  <si>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</si>
  <si>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</si>
  <si>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</si>
  <si>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</si>
  <si>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</si>
  <si>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</si>
  <si>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</si>
  <si>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</si>
  <si>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</si>
  <si>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</si>
  <si>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</si>
  <si>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</si>
  <si>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</si>
  <si>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</si>
  <si>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</si>
  <si>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</si>
  <si>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</si>
  <si>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</si>
  <si>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</si>
  <si>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</si>
  <si>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</si>
  <si>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</si>
  <si>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</si>
  <si>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</si>
  <si>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</si>
  <si>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</si>
  <si>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</si>
  <si>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</si>
  <si>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</si>
  <si>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</si>
  <si>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</si>
  <si>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</si>
  <si>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</si>
  <si>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</si>
  <si>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</si>
  <si>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</si>
  <si>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</si>
  <si>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</si>
  <si>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</si>
  <si>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</si>
  <si>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</si>
  <si>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</si>
  <si>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</si>
  <si>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</si>
  <si>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</si>
  <si>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</si>
  <si>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</si>
  <si>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</si>
  <si>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</si>
  <si>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</si>
  <si>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</si>
  <si>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</si>
  <si>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</si>
  <si>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</si>
  <si>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</si>
  <si>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</si>
  <si>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</si>
  <si>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</si>
  <si>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</si>
  <si>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</si>
  <si>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</si>
  <si>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</si>
  <si>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</si>
  <si>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</si>
  <si>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</si>
  <si>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</si>
  <si>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</si>
  <si>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</si>
  <si>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</si>
  <si>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</si>
  <si>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</si>
  <si>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</si>
  <si>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</si>
  <si>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</si>
  <si>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</si>
  <si>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</si>
  <si>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</si>
  <si>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</si>
  <si>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</si>
  <si>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</si>
  <si>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</si>
  <si>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</si>
  <si>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</si>
  <si>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</si>
  <si>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</si>
  <si>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</si>
  <si>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</si>
  <si>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</si>
  <si>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</si>
  <si>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</si>
  <si>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</si>
  <si>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</si>
  <si>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</si>
  <si>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</si>
  <si>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</si>
  <si>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</si>
  <si>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</si>
  <si>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</si>
  <si>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</si>
  <si>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</si>
  <si>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</si>
  <si>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</si>
  <si>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</si>
  <si>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</si>
  <si>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</si>
  <si>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</si>
  <si>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</si>
  <si>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</si>
  <si>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</si>
  <si>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</si>
  <si>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</si>
  <si>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</si>
  <si>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</si>
  <si>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</si>
  <si>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</si>
  <si>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</si>
  <si>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</si>
  <si>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</si>
  <si>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</si>
  <si>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</si>
  <si>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</si>
  <si>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</si>
  <si>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</si>
  <si>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</si>
  <si>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</si>
  <si>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</si>
  <si>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</si>
  <si>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</si>
  <si>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</si>
  <si>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</si>
  <si>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</si>
  <si>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</si>
  <si>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</si>
  <si>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</si>
  <si>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</si>
  <si>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</si>
  <si>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</si>
  <si>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</si>
  <si>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</si>
  <si>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</si>
  <si>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</si>
  <si>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</si>
  <si>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</si>
  <si>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</si>
  <si>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</si>
  <si>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</si>
  <si>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</si>
  <si>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</si>
  <si>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</si>
  <si>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</si>
  <si>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</si>
  <si>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</si>
  <si>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</si>
  <si>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</si>
  <si>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</si>
  <si>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</si>
  <si>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</si>
  <si>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</si>
  <si>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</si>
  <si>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</si>
  <si>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</si>
  <si>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</si>
  <si>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</si>
  <si>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</si>
  <si>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</si>
  <si>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</si>
  <si>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</si>
  <si>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</si>
  <si>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</si>
  <si>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</si>
  <si>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</si>
  <si>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</si>
  <si>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</si>
  <si>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</si>
  <si>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</si>
  <si>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</si>
  <si>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</si>
  <si>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</si>
  <si>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</si>
  <si>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</si>
  <si>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</si>
  <si>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</si>
  <si>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</si>
  <si>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</si>
  <si>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</si>
  <si>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</si>
  <si>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</si>
  <si>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</si>
  <si>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</si>
  <si>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</si>
  <si>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</si>
  <si>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</si>
  <si>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</si>
  <si>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</si>
  <si>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</si>
  <si>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</si>
  <si>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</si>
  <si>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</si>
  <si>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</si>
  <si>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</si>
  <si>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</si>
  <si>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</si>
  <si>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</si>
  <si>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</si>
  <si>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</si>
  <si>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</si>
  <si>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</si>
  <si>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</si>
  <si>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</si>
  <si>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</si>
  <si>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</si>
  <si>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</si>
  <si>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</si>
  <si>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</si>
  <si>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</si>
  <si>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</si>
  <si>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</si>
  <si>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</si>
  <si>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</si>
  <si>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</si>
  <si>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</si>
  <si>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</si>
  <si>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</si>
  <si>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</si>
  <si>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</si>
  <si>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</si>
  <si>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</si>
  <si>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</si>
  <si>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</si>
  <si>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</si>
  <si>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</si>
  <si>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</si>
  <si>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</si>
  <si>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</si>
  <si>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</si>
  <si>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</si>
  <si>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</si>
  <si>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</si>
  <si>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</si>
  <si>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</si>
  <si>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</si>
  <si>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</si>
  <si>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</si>
  <si>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</si>
  <si>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</si>
  <si>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</si>
  <si>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</si>
  <si>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</si>
  <si>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</si>
  <si>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</si>
  <si>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</si>
  <si>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</si>
  <si>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</si>
  <si>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</si>
  <si>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</si>
  <si>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</si>
  <si>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</si>
  <si>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</si>
  <si>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</si>
  <si>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</si>
  <si>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</si>
  <si>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</si>
  <si>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</si>
  <si>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</si>
  <si>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</si>
  <si>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</si>
  <si>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</si>
  <si>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</si>
  <si>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</si>
  <si>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</si>
  <si>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</si>
  <si>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</si>
  <si>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</si>
  <si>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</si>
  <si>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</si>
  <si>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</si>
  <si>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</si>
  <si>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</si>
  <si>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</si>
  <si>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</si>
  <si>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</si>
  <si>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</si>
  <si>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</si>
  <si>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</si>
  <si>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</si>
  <si>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</si>
  <si>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</si>
  <si>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</si>
  <si>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</si>
  <si>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</si>
  <si>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</si>
  <si>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</si>
  <si>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</si>
  <si>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</si>
  <si>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</si>
  <si>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</si>
  <si>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</si>
  <si>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</si>
  <si>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</si>
  <si>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</si>
  <si>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</si>
  <si>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</si>
  <si>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</si>
  <si>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</si>
  <si>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</si>
  <si>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</si>
  <si>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</si>
  <si>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</si>
  <si>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</si>
  <si>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</si>
  <si>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</si>
  <si>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</si>
  <si>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</si>
  <si>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</si>
  <si>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</si>
  <si>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</si>
  <si>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</si>
  <si>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</si>
  <si>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</si>
  <si>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</si>
  <si>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</si>
  <si>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</si>
  <si>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</si>
  <si>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</si>
  <si>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</si>
  <si>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</si>
  <si>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</si>
  <si>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</si>
  <si>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</si>
  <si>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</si>
  <si>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</si>
  <si>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</si>
  <si>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</si>
  <si>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</si>
  <si>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</si>
  <si>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</si>
  <si>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</si>
  <si>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</si>
  <si>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</si>
  <si>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</si>
  <si>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</si>
  <si>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</si>
  <si>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</si>
  <si>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</si>
  <si>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</si>
  <si>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</si>
  <si>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</si>
  <si>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</si>
  <si>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</si>
  <si>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</si>
  <si>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</si>
  <si>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</si>
  <si>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</si>
  <si>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</si>
  <si>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</si>
  <si>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</si>
  <si>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</si>
  <si>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</si>
  <si>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</si>
  <si>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</si>
  <si>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</si>
  <si>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</si>
  <si>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</si>
  <si>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</si>
  <si>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</si>
  <si>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</si>
  <si>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</si>
  <si>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</si>
  <si>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</si>
  <si>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</si>
  <si>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</si>
  <si>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</si>
  <si>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</si>
  <si>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</si>
  <si>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</si>
  <si>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</si>
  <si>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</si>
  <si>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</si>
  <si>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</si>
  <si>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</si>
  <si>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</si>
  <si>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</si>
  <si>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</si>
  <si>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</si>
  <si>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</si>
  <si>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</si>
  <si>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</si>
  <si>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</si>
  <si>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</si>
  <si>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</si>
  <si>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</si>
  <si>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</si>
  <si>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</si>
  <si>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</si>
  <si>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</si>
  <si>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</si>
  <si>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</si>
  <si>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</si>
  <si>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</si>
  <si>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</si>
  <si>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</si>
  <si>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</si>
  <si>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</si>
  <si>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</si>
  <si>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</si>
  <si>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</si>
  <si>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</si>
  <si>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</si>
  <si>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</si>
  <si>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</si>
  <si>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</si>
  <si>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</si>
  <si>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</si>
  <si>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</si>
  <si>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</si>
  <si>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</si>
  <si>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</si>
  <si>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</si>
  <si>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</si>
  <si>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</si>
  <si>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</si>
  <si>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</si>
  <si>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</si>
  <si>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</si>
  <si>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</si>
  <si>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</si>
  <si>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</si>
  <si>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</si>
  <si>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</si>
  <si>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</si>
  <si>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</si>
  <si>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</si>
  <si>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</si>
  <si>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</si>
  <si>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</si>
  <si>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</si>
  <si>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</si>
  <si>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</si>
  <si>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</si>
  <si>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</si>
  <si>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</si>
  <si>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</si>
  <si>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</si>
  <si>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</si>
  <si>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</si>
  <si>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</si>
  <si>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</si>
  <si>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</si>
  <si>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</si>
  <si>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</si>
  <si>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</si>
  <si>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</si>
  <si>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</si>
  <si>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</si>
  <si>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</si>
  <si>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</si>
  <si>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</si>
  <si>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</si>
  <si>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</si>
  <si>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</si>
  <si>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</si>
  <si>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</si>
  <si>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</si>
  <si>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</si>
  <si>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</si>
  <si>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</si>
  <si>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</si>
  <si>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</si>
  <si>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</si>
  <si>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</si>
  <si>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</si>
  <si>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</si>
  <si>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</si>
  <si>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</si>
  <si>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</si>
  <si>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</si>
  <si>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</si>
  <si>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</si>
  <si>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</si>
  <si>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</si>
  <si>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</si>
  <si>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</si>
  <si>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</si>
  <si>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</si>
  <si>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</si>
  <si>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</si>
  <si>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</si>
  <si>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</si>
  <si>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</si>
  <si>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</si>
  <si>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</si>
  <si>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</si>
  <si>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</si>
  <si>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</si>
  <si>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</si>
  <si>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</si>
  <si>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</si>
  <si>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</si>
  <si>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</si>
  <si>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</si>
  <si>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</si>
  <si>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</si>
  <si>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</si>
  <si>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</si>
  <si>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</si>
  <si>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</si>
  <si>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</si>
  <si>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</si>
  <si>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</si>
  <si>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</si>
  <si>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</si>
  <si>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</si>
  <si>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</si>
  <si>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</si>
  <si>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</si>
  <si>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</si>
  <si>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</si>
  <si>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</si>
  <si>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</si>
  <si>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</si>
  <si>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</si>
  <si>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</si>
  <si>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</si>
  <si>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</si>
  <si>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</si>
  <si>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</si>
  <si>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</si>
  <si>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</si>
  <si>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</si>
  <si>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</si>
  <si>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</si>
  <si>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</si>
  <si>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</si>
  <si>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</si>
  <si>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</si>
  <si>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</si>
  <si>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</si>
  <si>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</si>
  <si>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</si>
  <si>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</si>
  <si>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</si>
  <si>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</si>
  <si>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</si>
  <si>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</si>
  <si>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</si>
  <si>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</si>
  <si>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</si>
  <si>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</si>
  <si>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</si>
  <si>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</si>
  <si>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</si>
  <si>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</si>
  <si>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</si>
  <si>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</si>
  <si>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</si>
  <si>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</si>
  <si>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</si>
  <si>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</si>
  <si>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</si>
  <si>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</si>
  <si>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</si>
  <si>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</si>
  <si>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</si>
  <si>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</si>
  <si>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</si>
  <si>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</si>
  <si>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</si>
  <si>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</si>
  <si>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</si>
  <si>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</si>
  <si>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</si>
  <si>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</si>
  <si>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</si>
  <si>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</si>
  <si>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</si>
  <si>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</si>
  <si>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</si>
  <si>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</si>
  <si>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</si>
  <si>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</si>
  <si>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</si>
  <si>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</si>
  <si>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</si>
  <si>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</si>
  <si>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</si>
  <si>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</si>
  <si>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</si>
  <si>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</si>
  <si>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</si>
  <si>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</si>
  <si>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</si>
  <si>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</si>
  <si>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</si>
  <si>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</si>
  <si>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</si>
  <si>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</si>
  <si>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</si>
  <si>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</si>
  <si>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</si>
  <si>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</si>
  <si>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</si>
  <si>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</si>
  <si>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</si>
  <si>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</si>
  <si>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</si>
  <si>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</si>
  <si>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</si>
  <si>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</si>
  <si>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</si>
  <si>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</si>
  <si>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</si>
  <si>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</si>
  <si>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</si>
  <si>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</si>
  <si>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</si>
  <si>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</si>
  <si>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</si>
  <si>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</si>
  <si>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</si>
  <si>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</si>
  <si>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</si>
  <si>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</si>
  <si>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</si>
  <si>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</si>
  <si>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</si>
  <si>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</si>
  <si>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</si>
  <si>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</si>
  <si>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</si>
  <si>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</si>
  <si>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</si>
  <si>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</si>
  <si>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</si>
  <si>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</si>
  <si>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</si>
  <si>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</si>
  <si>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</si>
  <si>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</si>
  <si>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</si>
  <si>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</si>
  <si>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</si>
  <si>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</si>
  <si>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</si>
  <si>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</si>
  <si>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</si>
  <si>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</si>
  <si>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</si>
  <si>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</si>
  <si>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</si>
  <si>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</si>
  <si>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</si>
  <si>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</si>
  <si>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</si>
  <si>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</si>
  <si>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</si>
  <si>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</si>
  <si>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</si>
  <si>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</si>
  <si>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</si>
  <si>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</si>
  <si>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</si>
  <si>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</si>
  <si>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</si>
  <si>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</si>
  <si>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</si>
  <si>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</si>
  <si>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</si>
  <si>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</si>
  <si>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</si>
  <si>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</si>
  <si>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</si>
  <si>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</si>
  <si>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</si>
  <si>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</si>
  <si>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</si>
  <si>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</si>
  <si>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</si>
  <si>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</si>
  <si>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</si>
  <si>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</si>
  <si>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</si>
  <si>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</si>
  <si>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</si>
  <si>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</si>
  <si>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</si>
  <si>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</si>
  <si>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</si>
  <si>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</si>
  <si>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</si>
  <si>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</si>
  <si>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</si>
  <si>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</si>
  <si>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</si>
  <si>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</si>
  <si>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</si>
  <si>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</si>
  <si>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</si>
  <si>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</si>
  <si>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</si>
  <si>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</si>
  <si>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</si>
  <si>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</si>
  <si>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</si>
  <si>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</si>
  <si>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</si>
  <si>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</si>
  <si>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</si>
  <si>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</si>
  <si>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</si>
  <si>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</si>
  <si>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</si>
  <si>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</si>
  <si>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</si>
  <si>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</si>
  <si>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</si>
  <si>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</si>
  <si>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</si>
  <si>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</si>
  <si>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</si>
  <si>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</si>
  <si>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</si>
  <si>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</si>
  <si>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</si>
  <si>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</si>
  <si>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</si>
  <si>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</si>
  <si>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</si>
  <si>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</si>
  <si>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</si>
  <si>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</si>
  <si>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</si>
  <si>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</si>
  <si>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</si>
  <si>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</si>
  <si>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</si>
  <si>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</si>
  <si>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</si>
  <si>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</si>
  <si>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</si>
  <si>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</si>
  <si>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</si>
  <si>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</si>
  <si>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</si>
  <si>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</si>
  <si>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</si>
  <si>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</si>
  <si>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</si>
  <si>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</si>
  <si>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</si>
  <si>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</si>
  <si>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</si>
  <si>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</si>
  <si>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</si>
  <si>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</si>
  <si>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</si>
  <si>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</si>
  <si>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</si>
  <si>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</si>
  <si>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</si>
  <si>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</si>
  <si>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</si>
  <si>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</si>
  <si>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</si>
  <si>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</si>
  <si>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</si>
  <si>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</si>
  <si>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</si>
  <si>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</si>
  <si>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</si>
  <si>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</si>
  <si>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</si>
  <si>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</si>
  <si>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</si>
  <si>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</si>
  <si>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</si>
  <si>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</si>
  <si>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</si>
  <si>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</si>
  <si>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</si>
  <si>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</si>
  <si>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</si>
  <si>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</si>
  <si>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</si>
  <si>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</si>
  <si>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</si>
  <si>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</si>
  <si>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</si>
  <si>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</si>
  <si>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</si>
  <si>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</si>
  <si>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</si>
  <si>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</si>
  <si>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</si>
  <si>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</si>
  <si>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</si>
  <si>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</si>
  <si>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</si>
  <si>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</si>
  <si>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</si>
  <si>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</si>
  <si>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</si>
  <si>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</si>
  <si>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</si>
  <si>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</si>
  <si>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</si>
  <si>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</si>
  <si>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</si>
  <si>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</si>
  <si>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</si>
  <si>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</si>
  <si>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</si>
  <si>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</si>
  <si>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</si>
  <si>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</si>
  <si>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</si>
  <si>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</si>
  <si>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</si>
  <si>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</si>
  <si>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</si>
  <si>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</si>
  <si>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</si>
  <si>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</si>
  <si>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</si>
  <si>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</si>
  <si>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</si>
  <si>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</si>
  <si>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</si>
  <si>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</si>
  <si>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</si>
  <si>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</si>
  <si>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</si>
  <si>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</si>
  <si>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</si>
  <si>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</si>
  <si>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</si>
  <si>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</si>
  <si>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</si>
  <si>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</si>
  <si>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</si>
  <si>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</si>
  <si>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</si>
  <si>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</si>
  <si>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</si>
  <si>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</si>
  <si>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</si>
  <si>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</si>
  <si>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</si>
  <si>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</si>
  <si>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</si>
  <si>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</si>
  <si>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</si>
  <si>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</si>
  <si>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</si>
  <si>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</si>
  <si>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</si>
  <si>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</si>
  <si>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</si>
  <si>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</si>
  <si>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</si>
  <si>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</si>
  <si>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</si>
  <si>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</si>
  <si>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</si>
  <si>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</si>
  <si>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</si>
  <si>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</si>
  <si>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</si>
  <si>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</si>
  <si>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</si>
  <si>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</si>
  <si>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</si>
  <si>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</si>
  <si>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</si>
  <si>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</si>
  <si>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</si>
  <si>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</si>
  <si>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</si>
  <si>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</si>
  <si>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</si>
  <si>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</si>
  <si>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</si>
  <si>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</si>
  <si>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</si>
  <si>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</si>
  <si>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</si>
  <si>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</si>
  <si>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</si>
  <si>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</si>
  <si>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</si>
  <si>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</si>
  <si>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</si>
  <si>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</si>
  <si>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</si>
  <si>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</si>
  <si>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</si>
  <si>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</si>
  <si>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</si>
  <si>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</si>
  <si>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</si>
  <si>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</si>
  <si>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</si>
  <si>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</si>
  <si>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</si>
  <si>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</si>
  <si>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</si>
  <si>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</si>
  <si>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</si>
  <si>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</si>
  <si>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</si>
  <si>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</si>
  <si>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</si>
  <si>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</si>
  <si>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</si>
  <si>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</si>
  <si>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</si>
  <si>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</si>
  <si>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</si>
  <si>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</si>
  <si>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</si>
  <si>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</si>
  <si>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</si>
  <si>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</si>
  <si>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</si>
  <si>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</si>
  <si>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</si>
  <si>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</si>
  <si>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</si>
  <si>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</si>
  <si>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</si>
  <si>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</si>
  <si>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</si>
  <si>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</si>
  <si>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</si>
  <si>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</si>
  <si>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</si>
  <si>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</si>
  <si>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</si>
  <si>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</si>
  <si>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</si>
  <si>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</si>
  <si>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</si>
  <si>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</si>
  <si>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</si>
  <si>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</si>
  <si>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</si>
  <si>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</si>
  <si>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</si>
  <si>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</si>
  <si>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</si>
  <si>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</si>
  <si>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</si>
  <si>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</si>
  <si>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</si>
  <si>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</si>
  <si>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</si>
  <si>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</si>
  <si>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</si>
  <si>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</si>
  <si>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</si>
  <si>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</si>
  <si>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</si>
  <si>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</si>
  <si>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</si>
  <si>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</si>
  <si>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</si>
  <si>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</si>
  <si>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</si>
  <si>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</si>
  <si>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</si>
  <si>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</si>
  <si>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</si>
  <si>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</si>
  <si>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</si>
  <si>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</si>
  <si>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</si>
  <si>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</si>
  <si>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</si>
  <si>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</si>
  <si>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</si>
  <si>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</si>
  <si>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</si>
  <si>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</si>
  <si>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</si>
  <si>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</si>
  <si>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</si>
  <si>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</si>
  <si>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</si>
  <si>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</si>
  <si>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</si>
  <si>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</si>
  <si>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</si>
  <si>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</si>
  <si>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</si>
  <si>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</si>
  <si>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</si>
  <si>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</si>
  <si>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</si>
  <si>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</si>
  <si>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</si>
  <si>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</si>
  <si>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</si>
  <si>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</si>
  <si>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</si>
  <si>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</si>
  <si>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</si>
  <si>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</si>
  <si>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</si>
  <si>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</si>
  <si>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</si>
  <si>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</si>
  <si>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</si>
  <si>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</si>
  <si>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</si>
  <si>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</si>
  <si>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</si>
  <si>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</si>
  <si>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</si>
  <si>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</si>
  <si>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</si>
  <si>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</si>
  <si>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</si>
  <si>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</si>
  <si>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</si>
  <si>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</si>
  <si>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</si>
  <si>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</si>
  <si>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</si>
  <si>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</si>
  <si>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</si>
  <si>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</si>
  <si>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</si>
  <si>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</si>
  <si>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</si>
  <si>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</si>
  <si>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</si>
  <si>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</si>
  <si>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</si>
  <si>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</si>
  <si>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</si>
  <si>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</si>
  <si>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</si>
  <si>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</si>
  <si>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</si>
  <si>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</si>
  <si>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</si>
  <si>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</si>
  <si>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</si>
  <si>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</si>
  <si>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</si>
  <si>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</si>
  <si>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</si>
  <si>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</si>
  <si>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</si>
  <si>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</si>
  <si>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</si>
  <si>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</si>
  <si>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</si>
  <si>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</si>
  <si>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</si>
  <si>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</si>
  <si>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</si>
  <si>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</si>
  <si>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</si>
  <si>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</si>
  <si>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</si>
  <si>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</si>
  <si>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</si>
  <si>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</si>
  <si>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</si>
  <si>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</si>
  <si>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</si>
  <si>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</si>
  <si>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</si>
  <si>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</si>
  <si>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</si>
  <si>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</si>
  <si>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</si>
  <si>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</si>
  <si>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</si>
  <si>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</si>
  <si>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</si>
  <si>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</si>
  <si>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</si>
  <si>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</si>
  <si>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</si>
  <si>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</si>
  <si>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</si>
  <si>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</si>
  <si>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</si>
  <si>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</si>
  <si>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</si>
  <si>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</si>
  <si>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</si>
  <si>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</si>
  <si>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</si>
  <si>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</si>
  <si>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</si>
  <si>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</si>
  <si>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</si>
  <si>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</si>
  <si>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</si>
  <si>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</si>
  <si>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</si>
  <si>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</si>
  <si>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</si>
  <si>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</si>
  <si>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</si>
  <si>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</si>
  <si>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</si>
  <si>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</si>
  <si>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</si>
  <si>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</si>
  <si>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</si>
  <si>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</si>
  <si>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</si>
  <si>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</si>
  <si>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</si>
  <si>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</si>
  <si>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</si>
  <si>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</si>
  <si>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</si>
  <si>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</si>
  <si>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</si>
  <si>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</si>
  <si>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</si>
  <si>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</si>
  <si>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</si>
  <si>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</si>
  <si>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</si>
  <si>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</si>
  <si>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</si>
  <si>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</si>
  <si>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</si>
  <si>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</si>
  <si>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</si>
  <si>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</si>
  <si>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</si>
  <si>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</si>
  <si>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</si>
  <si>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</si>
  <si>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</si>
  <si>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</si>
  <si>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</si>
  <si>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</si>
  <si>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</si>
  <si>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</si>
  <si>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</si>
  <si>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</si>
  <si>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</si>
  <si>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</si>
  <si>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</si>
  <si>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</si>
  <si>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</si>
  <si>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</si>
  <si>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</si>
  <si>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</si>
  <si>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</si>
  <si>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</si>
  <si>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</si>
  <si>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</si>
  <si>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</si>
  <si>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</si>
  <si>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</si>
  <si>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</si>
  <si>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</si>
  <si>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</si>
  <si>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</si>
  <si>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</si>
  <si>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</si>
  <si>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</si>
  <si>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</si>
  <si>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</si>
  <si>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</si>
  <si>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</si>
  <si>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</si>
  <si>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</si>
  <si>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</si>
  <si>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</si>
  <si>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</si>
  <si>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</si>
  <si>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</si>
  <si>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</si>
  <si>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</si>
  <si>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</si>
  <si>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</si>
  <si>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</si>
  <si>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</si>
  <si>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</si>
  <si>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</si>
  <si>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</si>
  <si>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</si>
  <si>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</si>
  <si>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</si>
  <si>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</si>
  <si>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</si>
  <si>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</si>
  <si>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</si>
  <si>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</si>
  <si>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</si>
  <si>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</si>
  <si>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</si>
  <si>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</si>
  <si>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</si>
  <si>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</si>
  <si>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</si>
  <si>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</si>
  <si>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</si>
  <si>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</si>
  <si>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</si>
  <si>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</si>
  <si>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</si>
  <si>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</si>
  <si>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</si>
  <si>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</si>
  <si>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</si>
  <si>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</si>
  <si>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</si>
  <si>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</si>
  <si>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</si>
  <si>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</si>
  <si>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</si>
  <si>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</si>
  <si>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</si>
  <si>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</si>
  <si>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</si>
  <si>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</si>
  <si>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</si>
  <si>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</si>
  <si>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</si>
  <si>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</si>
  <si>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</si>
  <si>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</si>
  <si>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</si>
  <si>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</si>
  <si>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</si>
  <si>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</si>
  <si>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</si>
  <si>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</si>
  <si>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</si>
  <si>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</si>
  <si>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</si>
  <si>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</si>
  <si>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</si>
  <si>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</si>
  <si>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</si>
  <si>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</si>
  <si>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</si>
  <si>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</si>
  <si>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</si>
  <si>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</si>
  <si>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</si>
  <si>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</si>
  <si>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</si>
  <si>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</si>
  <si>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</si>
  <si>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</si>
  <si>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</si>
  <si>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</si>
  <si>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</si>
  <si>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</si>
  <si>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</si>
  <si>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</si>
  <si>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</si>
  <si>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</si>
  <si>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</si>
  <si>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</si>
  <si>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</si>
  <si>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</si>
  <si>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</si>
  <si>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</si>
  <si>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</si>
  <si>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</si>
  <si>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</si>
  <si>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</si>
  <si>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</si>
  <si>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</si>
  <si>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</si>
  <si>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</si>
  <si>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</si>
  <si>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</si>
  <si>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</si>
  <si>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</si>
  <si>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</si>
  <si>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</si>
  <si>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</si>
  <si>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</si>
  <si>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</si>
  <si>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</si>
  <si>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</si>
  <si>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</si>
  <si>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</si>
  <si>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</si>
  <si>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</si>
  <si>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</si>
  <si>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</si>
  <si>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</si>
  <si>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</si>
  <si>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</si>
  <si>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</si>
  <si>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</si>
  <si>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</si>
  <si>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</si>
  <si>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</si>
  <si>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</si>
  <si>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</si>
  <si>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</si>
  <si>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</si>
  <si>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</si>
  <si>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</si>
  <si>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</si>
  <si>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</si>
  <si>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</si>
  <si>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</si>
  <si>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</si>
  <si>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</si>
  <si>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</si>
  <si>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</si>
  <si>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</si>
  <si>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</si>
  <si>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</si>
  <si>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</si>
  <si>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</si>
  <si>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</si>
  <si>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</si>
  <si>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</si>
  <si>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</si>
  <si>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</si>
  <si>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</si>
  <si>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</si>
  <si>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</si>
  <si>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</si>
  <si>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</si>
  <si>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</si>
  <si>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</si>
  <si>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</si>
  <si>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</si>
  <si>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</si>
  <si>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</si>
  <si>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</si>
  <si>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</si>
  <si>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</si>
  <si>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</si>
  <si>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</si>
  <si>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</si>
  <si>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</si>
  <si>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</si>
  <si>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</si>
  <si>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</si>
  <si>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</si>
  <si>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</si>
  <si>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</si>
  <si>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</si>
  <si>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</si>
  <si>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</si>
  <si>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</si>
  <si>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</si>
  <si>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</si>
  <si>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</si>
  <si>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</si>
  <si>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</si>
  <si>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</si>
  <si>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</si>
  <si>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</si>
  <si>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</si>
  <si>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</si>
  <si>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</si>
  <si>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</si>
  <si>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</si>
  <si>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</si>
  <si>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</si>
  <si>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</si>
  <si>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</si>
  <si>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</si>
  <si>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</si>
  <si>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</si>
  <si>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</si>
  <si>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</si>
  <si>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</si>
  <si>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</si>
  <si>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</si>
  <si>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</si>
  <si>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</si>
  <si>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</si>
  <si>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</si>
  <si>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</si>
  <si>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</si>
  <si>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</si>
  <si>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</si>
  <si>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</si>
  <si>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</si>
  <si>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</si>
  <si>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</si>
  <si>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</si>
  <si>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</si>
  <si>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</si>
  <si>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</si>
  <si>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</si>
  <si>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</si>
  <si>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</si>
  <si>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</si>
  <si>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</si>
  <si>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</si>
  <si>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</si>
  <si>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</si>
  <si>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</si>
  <si>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</si>
  <si>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</si>
  <si>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</si>
  <si>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</si>
  <si>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</si>
  <si>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</si>
  <si>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</si>
  <si>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</si>
  <si>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</si>
  <si>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</si>
  <si>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</si>
  <si>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</si>
  <si>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</si>
  <si>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</si>
  <si>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</si>
  <si>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</si>
  <si>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</si>
  <si>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</si>
  <si>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</si>
  <si>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</si>
  <si>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</si>
  <si>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</si>
  <si>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</si>
  <si>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</si>
  <si>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</si>
  <si>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</si>
  <si>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</si>
  <si>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</si>
  <si>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</si>
  <si>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</si>
  <si>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</si>
  <si>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</si>
  <si>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</si>
  <si>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</si>
  <si>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</si>
  <si>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</si>
  <si>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</si>
  <si>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</si>
  <si>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</si>
  <si>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</si>
  <si>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</si>
  <si>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</si>
  <si>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</si>
  <si>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</si>
  <si>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</si>
  <si>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</si>
  <si>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</si>
  <si>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</si>
  <si>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</si>
  <si>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</si>
  <si>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</si>
  <si>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</si>
  <si>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</si>
  <si>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</si>
  <si>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</si>
  <si>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</si>
  <si>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</si>
  <si>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</si>
  <si>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</si>
  <si>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</si>
  <si>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</si>
  <si>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</si>
  <si>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</si>
  <si>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</si>
  <si>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</si>
  <si>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</si>
  <si>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</si>
  <si>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</si>
  <si>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</si>
  <si>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</si>
  <si>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</si>
  <si>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</si>
  <si>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</si>
  <si>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</si>
  <si>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</si>
  <si>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</si>
  <si>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</si>
  <si>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</si>
  <si>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</si>
  <si>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</si>
  <si>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</si>
  <si>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</si>
  <si>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</si>
  <si>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</si>
  <si>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</si>
  <si>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</si>
  <si>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</si>
  <si>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</si>
  <si>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</si>
  <si>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</si>
  <si>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</si>
  <si>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</si>
  <si>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</si>
  <si>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</si>
  <si>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</si>
  <si>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</si>
  <si>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</si>
  <si>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</si>
  <si>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</si>
  <si>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</si>
  <si>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</si>
  <si>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</si>
  <si>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</si>
  <si>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</si>
  <si>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</si>
  <si>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</si>
  <si>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</si>
  <si>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</si>
  <si>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</si>
  <si>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</si>
  <si>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</si>
  <si>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</si>
  <si>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</si>
  <si>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</si>
  <si>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</si>
  <si>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</si>
  <si>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</si>
  <si>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</si>
  <si>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</si>
  <si>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</si>
  <si>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</si>
  <si>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</si>
  <si>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</si>
  <si>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</si>
  <si>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</si>
  <si>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</si>
  <si>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</si>
  <si>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</si>
  <si>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</si>
  <si>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</si>
  <si>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</si>
  <si>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</si>
  <si>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</si>
  <si>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</si>
  <si>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</si>
  <si>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</si>
  <si>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</si>
  <si>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</si>
  <si>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</si>
  <si>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</si>
  <si>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</si>
  <si>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</si>
  <si>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</si>
  <si>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</si>
  <si>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</si>
  <si>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</si>
  <si>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</si>
  <si>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</si>
  <si>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</si>
  <si>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</si>
  <si>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</si>
  <si>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</si>
  <si>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</si>
  <si>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</si>
  <si>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</si>
  <si>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</si>
  <si>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</si>
  <si>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</si>
  <si>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</si>
  <si>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</si>
  <si>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</si>
  <si>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</si>
  <si>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</si>
  <si>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</si>
  <si>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</si>
  <si>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</si>
  <si>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</si>
  <si>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</si>
  <si>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</si>
  <si>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</si>
  <si>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</si>
  <si>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</si>
  <si>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</si>
  <si>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</si>
  <si>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</si>
  <si>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</si>
  <si>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</si>
  <si>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</si>
  <si>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</si>
  <si>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</si>
  <si>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</si>
  <si>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</si>
  <si>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</si>
  <si>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</si>
  <si>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</si>
  <si>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</si>
  <si>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</si>
  <si>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</si>
  <si>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</si>
  <si>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</si>
  <si>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</si>
  <si>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</si>
  <si>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</si>
  <si>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</si>
  <si>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</si>
  <si>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</si>
  <si>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</si>
  <si>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</si>
  <si>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</si>
  <si>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</si>
  <si>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</si>
  <si>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</si>
  <si>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</si>
  <si>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</si>
  <si>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</si>
  <si>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</si>
  <si>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</si>
  <si>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</si>
  <si>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</si>
  <si>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</si>
  <si>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</si>
  <si>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</si>
  <si>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</si>
  <si>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</si>
  <si>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</si>
  <si>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</si>
  <si>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</si>
  <si>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</si>
  <si>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</si>
  <si>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</si>
  <si>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</si>
  <si>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</si>
  <si>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</si>
  <si>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</si>
  <si>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</si>
  <si>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</si>
  <si>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</si>
  <si>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</si>
  <si>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</si>
  <si>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</si>
  <si>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</si>
  <si>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</si>
  <si>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</si>
  <si>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</si>
  <si>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</si>
  <si>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</si>
  <si>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</si>
  <si>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</si>
  <si>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</si>
  <si>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</si>
  <si>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</si>
  <si>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</si>
  <si>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</si>
  <si>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</si>
  <si>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</si>
  <si>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</si>
  <si>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</si>
  <si>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</si>
  <si>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</si>
  <si>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</si>
  <si>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</si>
  <si>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</si>
  <si>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</si>
  <si>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</si>
  <si>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</si>
  <si>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</si>
  <si>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</si>
  <si>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</si>
  <si>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</si>
  <si>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</si>
  <si>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</si>
  <si>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</si>
  <si>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</si>
  <si>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</si>
  <si>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</si>
  <si>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</si>
  <si>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</si>
  <si>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</si>
  <si>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</si>
  <si>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</si>
  <si>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</si>
  <si>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</si>
  <si>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</si>
  <si>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</si>
  <si>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</si>
  <si>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</si>
  <si>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</si>
  <si>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</si>
  <si>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</si>
  <si>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</si>
  <si>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</si>
  <si>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</si>
  <si>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</si>
  <si>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</si>
  <si>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</si>
  <si>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</si>
  <si>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</si>
  <si>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</si>
  <si>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</si>
  <si>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</si>
  <si>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</si>
  <si>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</si>
  <si>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</si>
  <si>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</si>
  <si>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</si>
  <si>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</si>
  <si>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</si>
  <si>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</si>
  <si>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</si>
  <si>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</si>
  <si>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</si>
  <si>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</si>
  <si>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</si>
  <si>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</si>
  <si>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</si>
  <si>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</si>
  <si>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</si>
  <si>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</si>
  <si>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</si>
  <si>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</si>
  <si>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</si>
  <si>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</si>
  <si>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</si>
  <si>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</si>
  <si>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</si>
  <si>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</si>
  <si>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</si>
  <si>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</si>
  <si>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</si>
  <si>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</si>
  <si>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</si>
  <si>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</si>
  <si>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</si>
  <si>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</si>
  <si>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</si>
  <si>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</si>
  <si>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</si>
  <si>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</si>
  <si>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</si>
  <si>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</si>
  <si>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</si>
  <si>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</si>
  <si>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</si>
  <si>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</si>
  <si>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</si>
  <si>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</si>
  <si>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</si>
  <si>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</si>
  <si>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</si>
  <si>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</si>
  <si>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</si>
  <si>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</si>
  <si>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</si>
  <si>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</si>
  <si>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</si>
  <si>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</si>
  <si>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</si>
  <si>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</si>
  <si>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</si>
  <si>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</si>
  <si>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</si>
  <si>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</si>
  <si>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</si>
  <si>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</si>
  <si>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</si>
  <si>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</si>
  <si>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</si>
  <si>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</si>
  <si>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</si>
  <si>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</si>
  <si>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</si>
  <si>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</si>
  <si>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</si>
  <si>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</si>
  <si>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</si>
  <si>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</si>
  <si>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</si>
  <si>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</si>
  <si>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</si>
  <si>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</si>
  <si>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</si>
  <si>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</si>
  <si>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</si>
  <si>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</si>
  <si>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</si>
  <si>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</si>
  <si>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</si>
  <si>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</si>
  <si>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</si>
  <si>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</si>
  <si>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</si>
  <si>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</si>
  <si>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</si>
  <si>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</si>
  <si>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</si>
  <si>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</si>
  <si>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</si>
  <si>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</si>
  <si>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</si>
  <si>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</si>
  <si>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</si>
  <si>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</si>
  <si>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</si>
  <si>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</si>
  <si>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</si>
  <si>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</si>
  <si>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</si>
  <si>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</si>
  <si>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</si>
  <si>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</si>
  <si>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</si>
  <si>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</si>
  <si>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</si>
  <si>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</si>
  <si>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</si>
  <si>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</si>
  <si>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</si>
  <si>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</si>
  <si>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</si>
  <si>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</si>
  <si>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</si>
  <si>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</si>
  <si>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</si>
  <si>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</si>
  <si>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</si>
  <si>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</si>
  <si>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</si>
  <si>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</si>
  <si>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</si>
  <si>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</si>
  <si>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</si>
  <si>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</si>
  <si>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</si>
  <si>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</si>
  <si>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</si>
  <si>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</si>
  <si>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</si>
  <si>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</si>
  <si>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</si>
  <si>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</si>
  <si>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</si>
  <si>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</si>
  <si>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</si>
  <si>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</si>
  <si>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</si>
  <si>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</si>
  <si>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</si>
  <si>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</si>
  <si>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</si>
  <si>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</si>
  <si>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</si>
  <si>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</si>
  <si>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</si>
  <si>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</si>
  <si>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</si>
  <si>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</si>
  <si>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</si>
  <si>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</si>
  <si>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</si>
  <si>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</si>
  <si>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</si>
  <si>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</si>
  <si>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</si>
  <si>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</si>
  <si>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</si>
  <si>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</si>
  <si>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</si>
  <si>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</si>
  <si>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</si>
  <si>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</si>
  <si>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</si>
  <si>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</si>
  <si>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</si>
  <si>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</si>
  <si>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</si>
  <si>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</si>
  <si>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</si>
  <si>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</si>
  <si>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</si>
  <si>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</si>
  <si>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</si>
  <si>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</si>
  <si>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</si>
  <si>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</si>
  <si>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</si>
  <si>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</si>
  <si>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</si>
  <si>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</si>
  <si>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</si>
  <si>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</si>
  <si>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</si>
  <si>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</si>
  <si>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</si>
  <si>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</si>
  <si>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</si>
  <si>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</si>
  <si>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</si>
  <si>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</si>
  <si>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</si>
  <si>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</si>
  <si>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</si>
  <si>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</si>
  <si>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</si>
  <si>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</si>
  <si>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</si>
  <si>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</si>
  <si>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</si>
  <si>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</si>
  <si>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</si>
  <si>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</si>
  <si>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</si>
  <si>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</si>
  <si>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</si>
  <si>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</si>
  <si>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</si>
  <si>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</si>
  <si>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</si>
  <si>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</si>
  <si>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</si>
  <si>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</si>
  <si>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</si>
  <si>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</si>
  <si>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</si>
  <si>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</si>
  <si>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</si>
  <si>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</si>
  <si>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</si>
  <si>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</si>
  <si>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</si>
  <si>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</si>
  <si>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</si>
  <si>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</si>
  <si>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</si>
  <si>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</si>
  <si>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</si>
  <si>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</si>
  <si>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</si>
  <si>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</si>
  <si>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</si>
  <si>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</si>
  <si>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</si>
  <si>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</si>
  <si>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</si>
  <si>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</si>
  <si>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</si>
  <si>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</si>
  <si>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</si>
  <si>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</si>
  <si>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</si>
  <si>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</si>
  <si>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</si>
  <si>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</si>
  <si>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</si>
  <si>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</si>
  <si>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</si>
  <si>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</si>
  <si>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</si>
  <si>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</si>
  <si>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</si>
  <si>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</si>
  <si>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</si>
  <si>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</si>
  <si>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</si>
  <si>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</si>
  <si>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</si>
  <si>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</si>
  <si>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</si>
  <si>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</si>
  <si>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</si>
  <si>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</si>
  <si>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</si>
  <si>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</si>
  <si>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</si>
  <si>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</si>
  <si>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</si>
  <si>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</si>
  <si>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</si>
  <si>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</si>
  <si>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</si>
  <si>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</si>
  <si>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</si>
  <si>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</si>
  <si>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</si>
  <si>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</si>
  <si>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</si>
  <si>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</si>
  <si>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</si>
  <si>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</si>
  <si>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</si>
  <si>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</si>
  <si>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</si>
  <si>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</si>
  <si>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</si>
  <si>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</si>
  <si>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</si>
  <si>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</si>
  <si>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</si>
  <si>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</si>
  <si>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</si>
  <si>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</si>
  <si>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</si>
  <si>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</si>
  <si>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</si>
  <si>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</si>
  <si>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</si>
  <si>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</si>
  <si>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</si>
  <si>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</si>
  <si>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</si>
  <si>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</si>
  <si>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</si>
  <si>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</si>
  <si>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</si>
  <si>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</si>
  <si>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</si>
  <si>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</si>
  <si>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</si>
  <si>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</si>
  <si>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</si>
  <si>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</si>
  <si>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</si>
  <si>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</si>
  <si>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</si>
  <si>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</si>
  <si>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</si>
  <si>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</si>
  <si>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</si>
  <si>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</si>
  <si>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</si>
  <si>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</si>
  <si>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</si>
  <si>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</si>
  <si>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</si>
  <si>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</si>
  <si>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</si>
  <si>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</si>
  <si>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</si>
  <si>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</si>
  <si>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</si>
  <si>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</si>
  <si>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</si>
  <si>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</si>
  <si>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</si>
  <si>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</si>
  <si>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</si>
  <si>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</si>
  <si>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</si>
  <si>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</si>
  <si>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</si>
  <si>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</si>
  <si>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</si>
  <si>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</si>
  <si>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</si>
  <si>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</si>
  <si>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</si>
  <si>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</si>
  <si>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</si>
  <si>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</si>
  <si>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</si>
  <si>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</si>
  <si>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</si>
  <si>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</si>
  <si>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</si>
  <si>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</si>
  <si>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</si>
  <si>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</si>
  <si>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</si>
  <si>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</si>
  <si>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</si>
  <si>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</si>
  <si>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</si>
  <si>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</si>
  <si>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</si>
  <si>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</si>
  <si>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</si>
  <si>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</si>
  <si>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</si>
  <si>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</si>
  <si>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</si>
  <si>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</si>
  <si>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</si>
  <si>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</si>
  <si>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</si>
  <si>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</si>
  <si>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</si>
  <si>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</si>
  <si>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</si>
  <si>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</si>
  <si>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</si>
  <si>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</si>
  <si>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</si>
  <si>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</si>
  <si>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</si>
  <si>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</si>
  <si>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</si>
  <si>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</si>
  <si>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</si>
  <si>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</si>
  <si>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</si>
  <si>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</si>
  <si>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</si>
  <si>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</si>
  <si>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</si>
  <si>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</si>
  <si>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</si>
  <si>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</si>
  <si>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</si>
  <si>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</si>
  <si>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</si>
  <si>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</si>
  <si>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</si>
  <si>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</si>
  <si>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</si>
  <si>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</si>
  <si>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</si>
  <si>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</si>
  <si>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</si>
  <si>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</si>
  <si>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</si>
  <si>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</si>
  <si>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</si>
  <si>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</si>
  <si>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</si>
  <si>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</si>
  <si>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</si>
  <si>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</si>
  <si>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</si>
  <si>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</si>
  <si>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</si>
  <si>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</si>
  <si>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</si>
  <si>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</si>
  <si>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</si>
  <si>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</si>
  <si>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</si>
  <si>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</si>
  <si>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</si>
  <si>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</si>
  <si>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</si>
  <si>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</si>
  <si>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</si>
  <si>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</si>
  <si>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</si>
  <si>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</si>
  <si>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</si>
  <si>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</si>
  <si>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</si>
  <si>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</si>
  <si>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</si>
  <si>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</si>
  <si>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</si>
  <si>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</si>
  <si>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</si>
  <si>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</si>
  <si>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</si>
  <si>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</si>
  <si>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</si>
  <si>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</si>
  <si>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</si>
  <si>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</si>
  <si>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</si>
  <si>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</si>
  <si>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</si>
  <si>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</si>
  <si>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</si>
  <si>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</si>
  <si>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</si>
  <si>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</si>
  <si>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</si>
  <si>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</si>
  <si>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</si>
  <si>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</si>
  <si>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</si>
  <si>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</si>
  <si>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</si>
  <si>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</si>
  <si>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</si>
  <si>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</si>
  <si>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</si>
  <si>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</si>
  <si>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</si>
  <si>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</si>
  <si>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</si>
  <si>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</si>
  <si>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</si>
  <si>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</si>
  <si>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</si>
  <si>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</si>
  <si>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</si>
  <si>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</si>
  <si>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</si>
  <si>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</si>
  <si>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</si>
  <si>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</si>
  <si>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</si>
  <si>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</si>
  <si>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</si>
  <si>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</si>
  <si>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</si>
  <si>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</si>
  <si>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</si>
  <si>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</si>
  <si>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</si>
  <si>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</si>
  <si>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</si>
  <si>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</si>
  <si>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</si>
  <si>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</si>
  <si>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</si>
  <si>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</si>
  <si>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</si>
  <si>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</si>
  <si>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</si>
  <si>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</si>
  <si>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</si>
  <si>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</si>
  <si>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</si>
  <si>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</si>
  <si>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</si>
  <si>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</si>
  <si>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</si>
  <si>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</si>
  <si>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</si>
  <si>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</si>
  <si>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</si>
  <si>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</si>
  <si>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</si>
  <si>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</si>
  <si>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</si>
  <si>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</si>
  <si>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</si>
  <si>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</si>
  <si>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</si>
  <si>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</si>
  <si>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</si>
  <si>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</si>
  <si>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</si>
  <si>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</si>
  <si>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</si>
  <si>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</si>
  <si>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</si>
  <si>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</si>
  <si>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</si>
  <si>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</si>
  <si>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</si>
  <si>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</si>
  <si>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</si>
  <si>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</si>
  <si>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</si>
  <si>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</si>
  <si>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</si>
  <si>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</si>
  <si>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</si>
  <si>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</si>
  <si>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</si>
  <si>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</si>
  <si>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</si>
  <si>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</si>
  <si>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</si>
  <si>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</si>
  <si>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</si>
  <si>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</si>
  <si>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</si>
  <si>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</si>
  <si>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</si>
  <si>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</si>
  <si>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</si>
  <si>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</si>
  <si>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</si>
  <si>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</si>
  <si>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</si>
  <si>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</si>
  <si>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</si>
  <si>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</si>
  <si>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</si>
  <si>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</si>
  <si>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</si>
  <si>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</si>
  <si>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</si>
  <si>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</si>
  <si>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</si>
  <si>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</si>
  <si>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</si>
  <si>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</si>
  <si>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</si>
  <si>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</si>
  <si>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</si>
  <si>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</si>
  <si>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</si>
  <si>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</si>
  <si>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</si>
  <si>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</si>
  <si>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</si>
  <si>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</si>
  <si>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</si>
  <si>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</si>
  <si>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</si>
  <si>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</si>
  <si>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</si>
  <si>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</si>
  <si>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</si>
  <si>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</si>
  <si>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</si>
  <si>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</si>
  <si>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</si>
  <si>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</si>
  <si>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</si>
  <si>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</si>
  <si>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</si>
  <si>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</si>
  <si>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</si>
  <si>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</si>
  <si>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</si>
  <si>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</si>
  <si>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</si>
  <si>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</si>
  <si>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</si>
  <si>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</si>
  <si>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</si>
  <si>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</si>
  <si>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</si>
  <si>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</si>
  <si>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</si>
  <si>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</si>
  <si>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</si>
  <si>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</si>
  <si>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</si>
  <si>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</si>
  <si>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</si>
  <si>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</si>
  <si>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</si>
  <si>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</si>
  <si>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</si>
  <si>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</si>
  <si>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</si>
  <si>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</si>
  <si>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</si>
  <si>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</si>
  <si>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</si>
  <si>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</si>
  <si>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</si>
  <si>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</si>
  <si>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</si>
  <si>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</si>
  <si>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</si>
  <si>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</si>
  <si>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</si>
  <si>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</si>
  <si>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</si>
  <si>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</si>
  <si>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</si>
  <si>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</si>
  <si>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</si>
  <si>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</si>
  <si>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</si>
  <si>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</si>
  <si>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</si>
  <si>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</si>
  <si>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</si>
  <si>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</si>
  <si>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</si>
  <si>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</si>
  <si>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</si>
  <si>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</si>
  <si>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</si>
  <si>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</si>
  <si>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</si>
  <si>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</si>
  <si>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</si>
  <si>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</si>
  <si>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</si>
  <si>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</si>
  <si>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</si>
  <si>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</si>
  <si>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</si>
  <si>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</si>
  <si>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</si>
  <si>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</si>
  <si>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</si>
  <si>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</si>
  <si>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</si>
  <si>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</si>
  <si>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</si>
  <si>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</si>
  <si>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</si>
  <si>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</si>
  <si>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</si>
  <si>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</si>
  <si>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</si>
  <si>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</si>
  <si>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</si>
  <si>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</si>
  <si>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</si>
  <si>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</si>
  <si>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</si>
  <si>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</si>
  <si>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</si>
  <si>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</si>
  <si>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</si>
  <si>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</si>
  <si>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</si>
  <si>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</si>
  <si>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</si>
  <si>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</si>
  <si>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</si>
  <si>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</si>
  <si>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</si>
  <si>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</si>
  <si>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</si>
  <si>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</si>
  <si>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</si>
  <si>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</si>
  <si>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</si>
  <si>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</si>
  <si>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</si>
  <si>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</si>
  <si>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</si>
  <si>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</si>
  <si>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</si>
  <si>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</si>
  <si>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</si>
  <si>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</si>
  <si>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</si>
  <si>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</si>
  <si>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</si>
  <si>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</si>
  <si>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</si>
  <si>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</si>
  <si>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</si>
  <si>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</si>
  <si>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</si>
  <si>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</si>
  <si>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</si>
  <si>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</si>
  <si>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</si>
  <si>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</si>
  <si>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</si>
  <si>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</si>
  <si>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</si>
  <si>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</si>
  <si>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</si>
  <si>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</si>
  <si>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</si>
  <si>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</si>
  <si>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</si>
  <si>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</si>
  <si>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</si>
  <si>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</si>
  <si>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</si>
  <si>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</si>
  <si>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</si>
  <si>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</si>
  <si>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</si>
  <si>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</si>
  <si>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</si>
  <si>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</si>
  <si>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</si>
  <si>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</si>
  <si>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</si>
  <si>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</si>
  <si>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</si>
  <si>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</si>
  <si>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</si>
  <si>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</si>
  <si>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</si>
  <si>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</si>
  <si>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</si>
  <si>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</si>
  <si>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</si>
  <si>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</si>
  <si>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</si>
  <si>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</si>
  <si>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</si>
  <si>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</si>
  <si>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</si>
  <si>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</si>
  <si>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</si>
  <si>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</si>
  <si>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</si>
  <si>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</si>
  <si>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</si>
  <si>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</si>
  <si>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</si>
  <si>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</si>
  <si>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</si>
  <si>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</si>
  <si>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</si>
  <si>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</si>
  <si>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</si>
  <si>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</si>
  <si>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</si>
  <si>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</si>
  <si>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</si>
  <si>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</si>
  <si>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</si>
  <si>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</si>
  <si>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</si>
  <si>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</si>
  <si>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</si>
  <si>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</si>
  <si>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</si>
  <si>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</si>
  <si>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</si>
  <si>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</si>
  <si>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</si>
  <si>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</si>
  <si>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</si>
  <si>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</si>
  <si>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</si>
  <si>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</si>
  <si>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</si>
  <si>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</si>
  <si>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</si>
  <si>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</si>
  <si>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</si>
  <si>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</si>
  <si>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</si>
  <si>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</si>
  <si>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</si>
  <si>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</si>
  <si>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</si>
  <si>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</si>
  <si>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</si>
  <si>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</si>
  <si>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</si>
  <si>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</si>
  <si>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</si>
  <si>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</si>
  <si>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</si>
  <si>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</si>
  <si>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</si>
  <si>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</si>
  <si>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</si>
  <si>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</si>
  <si>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</si>
  <si>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</si>
  <si>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</si>
  <si>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</si>
  <si>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</si>
  <si>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</si>
  <si>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</si>
  <si>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</si>
  <si>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</si>
  <si>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</si>
  <si>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</si>
  <si>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</si>
  <si>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</si>
  <si>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</si>
  <si>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</si>
  <si>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</si>
  <si>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</si>
  <si>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</si>
  <si>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</si>
  <si>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</si>
  <si>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</si>
  <si>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</si>
  <si>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</si>
  <si>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</si>
  <si>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</si>
  <si>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</si>
  <si>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</si>
  <si>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</si>
  <si>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</si>
  <si>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</si>
  <si>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</si>
  <si>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</si>
  <si>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</si>
  <si>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</si>
  <si>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</si>
  <si>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</si>
  <si>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</si>
  <si>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</si>
  <si>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</si>
  <si>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</si>
  <si>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</si>
  <si>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</si>
  <si>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</si>
  <si>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</si>
  <si>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</si>
  <si>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</si>
  <si>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</si>
  <si>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</si>
  <si>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</si>
  <si>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</si>
  <si>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</si>
  <si>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</si>
  <si>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</si>
  <si>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</si>
  <si>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</si>
  <si>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</si>
  <si>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</si>
  <si>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</si>
  <si>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</si>
  <si>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</si>
  <si>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</si>
  <si>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</si>
  <si>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</si>
  <si>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</si>
  <si>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</si>
  <si>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</si>
  <si>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</si>
  <si>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</si>
  <si>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</si>
  <si>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</si>
  <si>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</si>
  <si>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</si>
  <si>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</si>
  <si>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</si>
  <si>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</si>
  <si>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</si>
  <si>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</si>
  <si>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</si>
  <si>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</si>
  <si>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</si>
  <si>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</si>
  <si>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</si>
  <si>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</si>
  <si>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</si>
  <si>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</si>
  <si>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</si>
  <si>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</si>
  <si>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</si>
  <si>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</si>
  <si>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</si>
  <si>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</si>
  <si>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</si>
  <si>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</si>
  <si>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</si>
  <si>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</si>
  <si>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</si>
  <si>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</si>
  <si>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</si>
  <si>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</si>
  <si>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</si>
  <si>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</si>
  <si>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</si>
  <si>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</si>
  <si>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</si>
  <si>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</si>
  <si>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</si>
  <si>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</si>
  <si>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</si>
  <si>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</si>
  <si>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</si>
  <si>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</si>
  <si>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</si>
  <si>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</si>
  <si>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</si>
  <si>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</si>
  <si>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</si>
  <si>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</si>
  <si>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</si>
  <si>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</si>
  <si>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</si>
  <si>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</si>
  <si>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</si>
  <si>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</si>
  <si>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</si>
  <si>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</si>
  <si>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</si>
  <si>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</si>
  <si>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</si>
  <si>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</si>
  <si>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</si>
  <si>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</si>
  <si>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</si>
  <si>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</si>
  <si>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</si>
  <si>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</si>
  <si>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</si>
  <si>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</si>
  <si>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</si>
  <si>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</si>
  <si>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</si>
  <si>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</si>
  <si>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</si>
  <si>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</si>
  <si>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</si>
  <si>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</si>
  <si>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</si>
  <si>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</si>
  <si>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</si>
  <si>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</si>
  <si>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</si>
  <si>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</si>
  <si>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</si>
  <si>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</si>
  <si>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</si>
  <si>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</si>
  <si>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</si>
  <si>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</si>
  <si>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</si>
  <si>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</si>
  <si>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</si>
  <si>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</si>
  <si>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</si>
  <si>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</si>
  <si>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</si>
  <si>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</si>
  <si>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</si>
  <si>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</si>
  <si>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</si>
  <si>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</si>
  <si>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</si>
  <si>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</si>
  <si>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</si>
  <si>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</si>
  <si>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</si>
  <si>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</si>
  <si>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</si>
  <si>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</si>
  <si>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</si>
  <si>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</si>
  <si>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</si>
  <si>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</si>
  <si>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</si>
  <si>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</si>
  <si>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</si>
  <si>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</si>
  <si>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</si>
  <si>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</si>
  <si>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</si>
  <si>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</si>
  <si>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</si>
  <si>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</si>
  <si>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</si>
  <si>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</si>
  <si>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</si>
  <si>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</si>
  <si>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</si>
  <si>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</si>
  <si>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</si>
  <si>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</si>
  <si>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</si>
  <si>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</si>
  <si>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</si>
  <si>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</si>
  <si>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</si>
  <si>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</si>
  <si>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</si>
  <si>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</si>
  <si>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</si>
  <si>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</si>
  <si>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</si>
  <si>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</si>
  <si>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</si>
  <si>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</si>
  <si>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</si>
  <si>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</si>
  <si>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</si>
  <si>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</si>
  <si>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</si>
  <si>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</si>
  <si>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</si>
  <si>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</si>
  <si>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</si>
  <si>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</si>
  <si>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</si>
  <si>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</si>
  <si>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</si>
  <si>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</si>
  <si>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</si>
  <si>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</si>
  <si>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</si>
  <si>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</si>
  <si>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</si>
  <si>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</si>
  <si>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</si>
  <si>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</si>
  <si>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</si>
  <si>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</si>
  <si>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</si>
  <si>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</si>
  <si>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</si>
  <si>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</si>
  <si>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</si>
  <si>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</si>
  <si>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</si>
  <si>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</si>
  <si>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</si>
  <si>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</si>
  <si>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</si>
  <si>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</si>
  <si>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</si>
  <si>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</si>
  <si>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</si>
  <si>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</si>
  <si>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</si>
  <si>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</si>
  <si>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</si>
  <si>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</si>
  <si>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</si>
  <si>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</si>
  <si>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</si>
  <si>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</si>
  <si>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</si>
  <si>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</si>
  <si>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</si>
  <si>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</si>
  <si>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</si>
  <si>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</si>
  <si>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</si>
  <si>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</si>
  <si>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</si>
  <si>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</si>
  <si>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</si>
  <si>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</si>
  <si>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</si>
  <si>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</si>
  <si>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</si>
  <si>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</si>
  <si>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</si>
  <si>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</si>
  <si>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</si>
  <si>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</si>
  <si>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</si>
  <si>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</si>
  <si>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</si>
  <si>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</si>
  <si>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</si>
  <si>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</si>
  <si>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</si>
  <si>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</si>
  <si>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</si>
  <si>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</si>
  <si>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</si>
  <si>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</si>
  <si>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</si>
  <si>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</si>
  <si>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</si>
  <si>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</si>
  <si>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</si>
  <si>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</si>
  <si>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</si>
  <si>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</si>
  <si>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</si>
  <si>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</si>
  <si>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</si>
  <si>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</si>
  <si>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</si>
  <si>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</si>
  <si>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</si>
  <si>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</si>
  <si>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</si>
  <si>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</si>
  <si>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</si>
  <si>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</si>
  <si>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</si>
  <si>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</si>
  <si>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</si>
  <si>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</si>
  <si>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</si>
  <si>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</si>
  <si>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</si>
  <si>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</si>
  <si>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</si>
  <si>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</si>
  <si>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</si>
  <si>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</si>
  <si>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</si>
  <si>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</si>
  <si>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</si>
  <si>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</si>
  <si>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</si>
  <si>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</si>
  <si>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</si>
  <si>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</si>
  <si>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</si>
  <si>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</si>
  <si>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</si>
  <si>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</si>
  <si>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</si>
  <si>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</si>
  <si>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</si>
  <si>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</si>
  <si>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</si>
  <si>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</si>
  <si>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</si>
  <si>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</si>
  <si>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</si>
  <si>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</si>
  <si>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</si>
  <si>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</si>
  <si>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</si>
  <si>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</si>
  <si>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</si>
  <si>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</si>
  <si>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</si>
  <si>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</si>
  <si>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</si>
  <si>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</si>
  <si>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</si>
  <si>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</si>
  <si>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</si>
  <si>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</si>
  <si>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</si>
  <si>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</si>
  <si>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</si>
  <si>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</si>
  <si>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</si>
  <si>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</si>
  <si>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</si>
  <si>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</si>
  <si>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</si>
  <si>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</si>
  <si>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</si>
  <si>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</si>
  <si>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</si>
  <si>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</si>
  <si>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</si>
  <si>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</si>
  <si>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</si>
  <si>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</si>
  <si>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</si>
  <si>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</si>
  <si>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</si>
  <si>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</si>
  <si>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</si>
  <si>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</si>
  <si>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</si>
  <si>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</si>
  <si>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</si>
  <si>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</si>
  <si>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</si>
  <si>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</si>
  <si>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</si>
  <si>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</si>
  <si>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</si>
  <si>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</si>
  <si>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</si>
  <si>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</si>
  <si>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</si>
  <si>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</si>
  <si>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</si>
  <si>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</si>
  <si>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</si>
  <si>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</si>
  <si>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</si>
  <si>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</si>
  <si>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</si>
  <si>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</si>
  <si>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</si>
  <si>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</si>
  <si>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</si>
  <si>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</si>
  <si>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</si>
  <si>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</si>
  <si>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</si>
  <si>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</si>
  <si>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</si>
  <si>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</si>
  <si>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</si>
  <si>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</si>
  <si>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</si>
  <si>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</si>
  <si>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</si>
  <si>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</si>
  <si>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</si>
  <si>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</si>
  <si>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</si>
  <si>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</si>
  <si>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</si>
  <si>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</si>
  <si>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</si>
  <si>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</si>
  <si>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</si>
  <si>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</si>
  <si>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</si>
  <si>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</si>
  <si>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</si>
  <si>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</si>
  <si>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</si>
  <si>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</si>
  <si>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</si>
  <si>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</si>
  <si>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</si>
  <si>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</si>
  <si>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</si>
  <si>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</si>
  <si>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</si>
  <si>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</si>
  <si>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</si>
  <si>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</si>
  <si>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</si>
  <si>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</si>
  <si>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</si>
  <si>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</si>
  <si>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</si>
  <si>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</si>
  <si>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</si>
  <si>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</si>
  <si>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</si>
  <si>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</si>
  <si>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</si>
  <si>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</si>
  <si>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</si>
  <si>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</si>
  <si>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</si>
  <si>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</si>
  <si>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</si>
  <si>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</si>
  <si>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</si>
  <si>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</si>
  <si>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</si>
  <si>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</si>
  <si>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</si>
  <si>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</si>
  <si>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</si>
  <si>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</si>
  <si>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</si>
  <si>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</si>
  <si>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</si>
  <si>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</si>
  <si>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</si>
  <si>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</si>
  <si>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</si>
  <si>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</si>
  <si>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</si>
  <si>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</si>
  <si>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</si>
  <si>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</si>
  <si>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</si>
  <si>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</si>
  <si>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</si>
  <si>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</si>
  <si>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</si>
  <si>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</si>
  <si>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</si>
  <si>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</si>
  <si>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</si>
  <si>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</si>
  <si>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</si>
  <si>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</si>
  <si>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</si>
  <si>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</si>
  <si>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</si>
  <si>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</si>
  <si>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</si>
  <si>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</si>
  <si>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</si>
  <si>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</si>
  <si>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</si>
  <si>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</si>
  <si>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</si>
  <si>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</si>
  <si>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</si>
  <si>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</si>
  <si>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</si>
  <si>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</si>
  <si>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</si>
  <si>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</si>
  <si>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</si>
  <si>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</si>
  <si>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</si>
  <si>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</si>
  <si>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</si>
  <si>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</si>
  <si>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</si>
  <si>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</si>
  <si>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</si>
  <si>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</si>
  <si>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</si>
  <si>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</si>
  <si>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</si>
  <si>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</si>
  <si>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</si>
  <si>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</si>
  <si>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</si>
  <si>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</si>
  <si>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</si>
  <si>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</si>
  <si>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</si>
  <si>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</si>
  <si>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</si>
  <si>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</si>
  <si>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</si>
  <si>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</si>
  <si>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</si>
  <si>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</si>
  <si>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</si>
  <si>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</si>
  <si>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</si>
  <si>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</si>
  <si>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</si>
  <si>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</si>
  <si>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</si>
  <si>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</si>
  <si>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</si>
  <si>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</si>
  <si>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</si>
  <si>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</si>
  <si>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</si>
  <si>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</si>
  <si>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</si>
  <si>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</si>
  <si>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</si>
  <si>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</si>
  <si>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</si>
  <si>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</si>
  <si>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</si>
  <si>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</si>
  <si>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</si>
  <si>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</si>
  <si>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</si>
  <si>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</si>
  <si>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</si>
  <si>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</si>
  <si>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</si>
  <si>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</si>
  <si>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</si>
  <si>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</si>
  <si>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</si>
  <si>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</si>
  <si>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</si>
  <si>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</si>
  <si>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</si>
  <si>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</si>
  <si>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</si>
  <si>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</si>
  <si>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</si>
  <si>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</si>
  <si>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</si>
  <si>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</si>
  <si>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</si>
  <si>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</si>
  <si>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</si>
  <si>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</si>
  <si>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</si>
  <si>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</si>
  <si>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</si>
  <si>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</si>
  <si>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</si>
  <si>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</si>
  <si>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</si>
  <si>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</si>
  <si>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</si>
  <si>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</si>
  <si>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</si>
  <si>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</si>
  <si>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</si>
  <si>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</si>
  <si>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</si>
  <si>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</si>
  <si>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</si>
  <si>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</si>
  <si>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</si>
  <si>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</si>
  <si>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</si>
  <si>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</si>
  <si>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</si>
  <si>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</si>
  <si>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</si>
  <si>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</si>
  <si>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</si>
  <si>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</si>
  <si>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</si>
  <si>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</si>
  <si>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</si>
  <si>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</si>
  <si>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</si>
  <si>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</si>
  <si>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</si>
  <si>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</si>
  <si>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</si>
  <si>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</si>
  <si>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</si>
  <si>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</si>
  <si>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</si>
  <si>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</si>
  <si>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</si>
  <si>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</si>
  <si>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</si>
  <si>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</si>
  <si>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</si>
  <si>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</si>
  <si>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</si>
  <si>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</si>
  <si>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</si>
  <si>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</si>
  <si>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</si>
  <si>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</si>
  <si>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</si>
  <si>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</si>
  <si>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</si>
  <si>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</si>
  <si>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</si>
  <si>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</si>
  <si>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</si>
  <si>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</si>
  <si>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</si>
  <si>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</si>
  <si>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</si>
  <si>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</si>
  <si>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</si>
  <si>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</si>
  <si>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</si>
  <si>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</si>
  <si>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</si>
  <si>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</si>
  <si>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</si>
  <si>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</si>
  <si>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</si>
  <si>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</si>
  <si>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</si>
  <si>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</si>
  <si>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</si>
  <si>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</si>
  <si>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</si>
  <si>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</si>
  <si>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</si>
  <si>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</si>
  <si>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</si>
  <si>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</si>
  <si>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</si>
  <si>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</si>
  <si>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</si>
  <si>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</si>
  <si>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</si>
  <si>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</si>
  <si>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</si>
  <si>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</si>
  <si>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</si>
  <si>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</si>
  <si>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</si>
  <si>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</si>
  <si>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</si>
  <si>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</si>
  <si>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</si>
  <si>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</si>
  <si>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</si>
  <si>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</si>
  <si>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</si>
  <si>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</si>
  <si>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</si>
  <si>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</si>
  <si>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</si>
  <si>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</si>
  <si>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</si>
  <si>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</si>
  <si>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</si>
  <si>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</si>
  <si>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</si>
  <si>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</si>
  <si>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</si>
  <si>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</si>
  <si>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</si>
  <si>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</si>
  <si>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</si>
  <si>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</si>
  <si>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</si>
  <si>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</si>
  <si>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</si>
  <si>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</si>
  <si>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</si>
  <si>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</si>
  <si>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</si>
  <si>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</si>
  <si>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</si>
  <si>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</si>
  <si>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</si>
  <si>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</si>
  <si>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</si>
  <si>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</si>
  <si>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</si>
  <si>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</si>
  <si>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</si>
  <si>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</si>
  <si>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</si>
  <si>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</si>
  <si>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</si>
  <si>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</si>
  <si>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</si>
  <si>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</si>
  <si>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</si>
  <si>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</si>
  <si>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</si>
  <si>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</si>
  <si>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</si>
  <si>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</si>
  <si>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</si>
  <si>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</si>
  <si>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</si>
  <si>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</si>
  <si>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</si>
  <si>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</si>
  <si>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</si>
  <si>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</si>
  <si>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</si>
  <si>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</si>
  <si>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</si>
  <si>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</si>
  <si>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</si>
  <si>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</si>
  <si>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</si>
  <si>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</si>
  <si>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</si>
  <si>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</si>
  <si>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</si>
  <si>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</si>
  <si>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</si>
  <si>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</si>
  <si>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</si>
  <si>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</si>
  <si>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</si>
  <si>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</si>
  <si>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</si>
  <si>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</si>
  <si>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</si>
  <si>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</si>
  <si>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</si>
  <si>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</si>
  <si>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</si>
  <si>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</si>
  <si>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</si>
  <si>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</si>
  <si>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</si>
  <si>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</si>
  <si>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</si>
  <si>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</si>
  <si>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</si>
  <si>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</si>
  <si>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</si>
  <si>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</si>
  <si>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</si>
  <si>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</si>
  <si>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</si>
  <si>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</si>
  <si>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</si>
  <si>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</si>
  <si>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</si>
  <si>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</si>
  <si>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</si>
  <si>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</si>
  <si>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</si>
  <si>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</si>
  <si>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</si>
  <si>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</si>
  <si>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</si>
  <si>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</si>
  <si>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</si>
  <si>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</si>
  <si>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</si>
  <si>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</si>
  <si>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</si>
  <si>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</si>
  <si>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</si>
  <si>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</si>
  <si>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</si>
  <si>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</si>
  <si>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</si>
  <si>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</si>
  <si>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</si>
  <si>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</si>
  <si>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</si>
  <si>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</si>
  <si>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</si>
  <si>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</si>
  <si>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</si>
  <si>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</si>
  <si>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</si>
  <si>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</si>
  <si>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</si>
  <si>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</si>
  <si>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</si>
  <si>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</si>
  <si>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</si>
  <si>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</si>
  <si>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</si>
  <si>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</si>
  <si>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</si>
  <si>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</si>
  <si>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</si>
  <si>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</si>
  <si>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</si>
  <si>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</si>
  <si>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</si>
  <si>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</si>
  <si>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</si>
  <si>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</si>
  <si>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</si>
  <si>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</si>
  <si>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</si>
  <si>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</si>
  <si>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</si>
  <si>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</si>
  <si>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</si>
  <si>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</si>
  <si>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</si>
  <si>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</si>
  <si>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</si>
  <si>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</si>
  <si>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</si>
  <si>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</si>
  <si>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</si>
  <si>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</si>
  <si>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</si>
  <si>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</si>
  <si>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</si>
  <si>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</si>
  <si>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</si>
  <si>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</si>
  <si>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</si>
  <si>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</si>
  <si>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</si>
  <si>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</si>
  <si>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</si>
  <si>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</si>
  <si>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</si>
  <si>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</si>
  <si>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</si>
  <si>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</si>
  <si>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</si>
  <si>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</si>
  <si>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</si>
  <si>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</si>
  <si>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</si>
  <si>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</si>
  <si>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</si>
  <si>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</si>
  <si>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</si>
  <si>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</si>
  <si>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</si>
  <si>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</si>
  <si>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</si>
  <si>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</si>
  <si>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</si>
  <si>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</si>
  <si>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</si>
  <si>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</si>
  <si>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</si>
  <si>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</si>
  <si>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</si>
  <si>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</si>
  <si>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</si>
  <si>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</si>
  <si>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</si>
  <si>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</si>
  <si>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</si>
  <si>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</si>
  <si>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</si>
  <si>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</si>
  <si>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</si>
  <si>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</si>
  <si>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</si>
  <si>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</si>
  <si>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</si>
  <si>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</si>
  <si>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</si>
  <si>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</si>
  <si>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</si>
  <si>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</si>
  <si>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</si>
  <si>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</si>
  <si>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</si>
  <si>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</si>
  <si>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</si>
  <si>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</si>
  <si>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</si>
  <si>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</si>
  <si>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</si>
  <si>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</si>
  <si>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</si>
  <si>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</si>
  <si>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</si>
  <si>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</si>
  <si>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</si>
  <si>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</si>
  <si>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</si>
  <si>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</si>
  <si>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</si>
  <si>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</si>
  <si>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</si>
  <si>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</si>
  <si>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</si>
  <si>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</si>
  <si>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</si>
  <si>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</si>
  <si>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</si>
  <si>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</si>
  <si>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</si>
  <si>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</si>
  <si>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</si>
  <si>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</si>
  <si>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</si>
  <si>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</si>
  <si>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</si>
  <si>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</si>
  <si>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</si>
  <si>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</si>
  <si>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</si>
  <si>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</si>
  <si>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</si>
  <si>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</si>
  <si>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</si>
  <si>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</si>
  <si>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</si>
  <si>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</si>
  <si>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</si>
  <si>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</si>
  <si>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</si>
  <si>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</si>
  <si>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</si>
  <si>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</si>
  <si>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</si>
  <si>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</si>
  <si>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</si>
  <si>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</si>
  <si>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</si>
  <si>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</si>
  <si>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</si>
  <si>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</si>
  <si>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</si>
  <si>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</si>
  <si>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</si>
  <si>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</si>
  <si>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</si>
  <si>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</si>
  <si>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</si>
  <si>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</si>
  <si>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</si>
  <si>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</si>
  <si>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</si>
  <si>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</si>
  <si>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</si>
  <si>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</si>
  <si>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</si>
  <si>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</si>
  <si>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</si>
  <si>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</si>
  <si>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</si>
  <si>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</si>
  <si>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</si>
  <si>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</si>
  <si>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</si>
  <si>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</si>
  <si>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</si>
  <si>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</si>
  <si>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</si>
  <si>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</si>
  <si>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</si>
  <si>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</si>
  <si>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</si>
  <si>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</si>
  <si>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</si>
  <si>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</si>
  <si>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</si>
  <si>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</si>
  <si>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</si>
  <si>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</si>
  <si>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</si>
  <si>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</si>
  <si>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</si>
  <si>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</si>
  <si>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</si>
  <si>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</si>
  <si>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</si>
  <si>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</si>
  <si>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</si>
  <si>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</si>
  <si>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</si>
  <si>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</si>
  <si>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</si>
  <si>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</si>
  <si>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</si>
  <si>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</si>
  <si>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</si>
  <si>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</si>
  <si>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</si>
  <si>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</si>
  <si>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</si>
  <si>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</si>
  <si>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</si>
  <si>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</si>
  <si>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</si>
  <si>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</si>
  <si>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</si>
  <si>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</si>
  <si>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</si>
  <si>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</si>
  <si>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</si>
  <si>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</si>
  <si>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</si>
  <si>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</si>
  <si>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</si>
  <si>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</si>
  <si>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</si>
  <si>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</si>
  <si>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</si>
  <si>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</si>
  <si>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</si>
  <si>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</si>
  <si>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</si>
  <si>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</si>
  <si>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</si>
  <si>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</si>
  <si>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</si>
  <si>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</si>
  <si>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</si>
  <si>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</si>
  <si>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</si>
  <si>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</si>
  <si>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</si>
  <si>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</si>
  <si>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</si>
  <si>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</si>
  <si>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</si>
  <si>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</si>
  <si>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</si>
  <si>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</si>
  <si>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</si>
  <si>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</si>
  <si>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</si>
  <si>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</si>
  <si>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</si>
  <si>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</si>
  <si>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</si>
  <si>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</si>
  <si>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</si>
  <si>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</si>
  <si>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</si>
  <si>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</si>
  <si>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</si>
  <si>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</si>
  <si>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</si>
  <si>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</si>
  <si>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</si>
  <si>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</si>
  <si>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</si>
  <si>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</si>
  <si>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</si>
  <si>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</si>
  <si>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</si>
  <si>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</si>
  <si>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</si>
  <si>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</si>
  <si>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</si>
  <si>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</si>
  <si>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</si>
  <si>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</si>
  <si>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</si>
  <si>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</si>
  <si>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</si>
  <si>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</si>
  <si>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</si>
  <si>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</si>
  <si>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</si>
  <si>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</si>
  <si>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</si>
  <si>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</si>
  <si>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</si>
  <si>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</si>
  <si>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</si>
  <si>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</si>
  <si>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</si>
  <si>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</si>
  <si>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</si>
  <si>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</si>
  <si>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</si>
  <si>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</si>
  <si>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</si>
  <si>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</si>
  <si>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</si>
  <si>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</si>
  <si>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</si>
  <si>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</si>
  <si>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</si>
  <si>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</si>
  <si>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</si>
  <si>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</si>
  <si>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</si>
  <si>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</si>
  <si>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</si>
  <si>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</si>
  <si>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</si>
  <si>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</si>
  <si>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</si>
  <si>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</si>
  <si>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</si>
  <si>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</si>
  <si>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</si>
  <si>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</si>
  <si>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</si>
  <si>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</si>
  <si>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</si>
  <si>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</si>
  <si>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</si>
  <si>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</si>
  <si>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</si>
  <si>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</si>
  <si>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</si>
  <si>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</si>
  <si>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</si>
  <si>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</si>
  <si>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</si>
  <si>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</si>
  <si>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</si>
  <si>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</si>
  <si>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</si>
  <si>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</si>
  <si>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</si>
  <si>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</si>
  <si>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</si>
  <si>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</si>
  <si>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</si>
  <si>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</si>
  <si>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</si>
  <si>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</si>
  <si>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</si>
  <si>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</si>
  <si>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</si>
  <si>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</si>
  <si>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</si>
  <si>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</si>
  <si>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</si>
  <si>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</si>
  <si>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</si>
  <si>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</si>
  <si>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</si>
  <si>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</si>
  <si>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</si>
  <si>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</si>
  <si>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</si>
  <si>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</si>
  <si>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</si>
  <si>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</si>
  <si>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</si>
  <si>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</si>
  <si>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</si>
  <si>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</si>
  <si>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</si>
  <si>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</si>
  <si>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</si>
  <si>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</si>
  <si>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</si>
  <si>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</si>
  <si>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</si>
  <si>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</si>
  <si>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</si>
  <si>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</si>
  <si>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</si>
  <si>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</si>
  <si>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</si>
  <si>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</si>
  <si>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</si>
  <si>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</si>
  <si>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</si>
  <si>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</si>
  <si>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</si>
  <si>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</si>
  <si>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</si>
  <si>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</si>
  <si>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</si>
  <si>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</si>
  <si>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</si>
  <si>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</si>
  <si>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</si>
  <si>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</si>
  <si>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</si>
  <si>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</si>
  <si>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</si>
  <si>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</si>
  <si>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</si>
  <si>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</si>
  <si>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</si>
  <si>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</si>
  <si>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</si>
  <si>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</si>
  <si>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</si>
  <si>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</si>
  <si>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</si>
  <si>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</si>
  <si>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</si>
  <si>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</si>
  <si>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</si>
  <si>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</si>
  <si>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</si>
  <si>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</si>
  <si>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</si>
  <si>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</si>
  <si>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</si>
  <si>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</si>
  <si>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</si>
  <si>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</si>
  <si>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</si>
  <si>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</si>
  <si>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</si>
  <si>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</si>
  <si>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</si>
  <si>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</si>
  <si>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</si>
  <si>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</si>
  <si>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</si>
  <si>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</si>
  <si>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</si>
  <si>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</si>
  <si>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</si>
  <si>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</si>
  <si>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</si>
  <si>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</si>
  <si>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</si>
  <si>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</si>
  <si>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</si>
  <si>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</si>
  <si>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</si>
  <si>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</si>
  <si>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</si>
  <si>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</si>
  <si>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</si>
  <si>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</si>
  <si>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</si>
  <si>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</si>
  <si>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</si>
  <si>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</si>
  <si>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</si>
  <si>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</si>
  <si>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</si>
  <si>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</si>
  <si>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</si>
  <si>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</si>
  <si>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</si>
  <si>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</si>
  <si>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</si>
  <si>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</si>
  <si>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</si>
  <si>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</si>
  <si>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</si>
  <si>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</si>
  <si>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</si>
  <si>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</si>
  <si>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</si>
  <si>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</si>
  <si>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</si>
  <si>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</si>
  <si>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</si>
  <si>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</si>
  <si>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</si>
  <si>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</si>
  <si>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</si>
  <si>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</si>
  <si>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</si>
  <si>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</si>
  <si>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</si>
  <si>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</si>
  <si>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</si>
  <si>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</si>
  <si>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</si>
  <si>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</si>
  <si>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</si>
  <si>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</si>
  <si>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</si>
  <si>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</si>
  <si>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</si>
  <si>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</si>
  <si>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</si>
  <si>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</si>
  <si>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</si>
  <si>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</si>
  <si>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</si>
  <si>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</si>
  <si>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</si>
  <si>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</si>
  <si>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</si>
  <si>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</si>
  <si>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</si>
  <si>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</si>
  <si>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</si>
  <si>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</si>
  <si>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</si>
  <si>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</si>
  <si>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</si>
  <si>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</si>
  <si>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</si>
  <si>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</si>
  <si>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</si>
  <si>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</si>
  <si>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</si>
  <si>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</si>
  <si>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</si>
  <si>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</si>
  <si>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</si>
  <si>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</si>
  <si>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</si>
  <si>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</si>
  <si>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</si>
  <si>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</si>
  <si>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</si>
  <si>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</si>
  <si>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</si>
  <si>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</si>
  <si>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</si>
  <si>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</si>
  <si>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</si>
  <si>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</si>
  <si>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</si>
  <si>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</si>
  <si>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</si>
  <si>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</si>
  <si>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</si>
  <si>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</si>
  <si>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</si>
  <si>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</si>
  <si>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</si>
  <si>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</si>
  <si>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</si>
  <si>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</si>
  <si>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</si>
  <si>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</si>
  <si>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</si>
  <si>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</si>
  <si>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</si>
  <si>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</si>
  <si>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</si>
  <si>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</si>
  <si>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</si>
  <si>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</si>
  <si>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</si>
  <si>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</si>
  <si>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</si>
  <si>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</si>
  <si>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</si>
  <si>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</si>
  <si>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</si>
  <si>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</si>
  <si>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</si>
  <si>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</si>
  <si>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</si>
  <si>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</si>
  <si>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</si>
  <si>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</si>
  <si>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</si>
  <si>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</si>
  <si>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</si>
  <si>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</si>
  <si>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</si>
  <si>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</si>
  <si>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</si>
  <si>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</si>
  <si>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</si>
  <si>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</si>
  <si>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</si>
  <si>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</si>
  <si>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</si>
  <si>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</si>
  <si>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</si>
  <si>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</si>
  <si>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</si>
  <si>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</si>
  <si>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</si>
  <si>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</si>
  <si>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</si>
  <si>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</si>
  <si>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</si>
  <si>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</si>
  <si>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</si>
  <si>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</si>
  <si>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</si>
  <si>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</si>
  <si>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</si>
  <si>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</si>
  <si>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</si>
  <si>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</si>
  <si>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</si>
  <si>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</si>
  <si>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</si>
  <si>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</si>
  <si>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</si>
  <si>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</si>
  <si>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</si>
  <si>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</si>
  <si>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</si>
  <si>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</si>
  <si>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</si>
  <si>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</si>
  <si>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</si>
  <si>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</si>
  <si>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</si>
  <si>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</si>
  <si>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</si>
  <si>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</si>
  <si>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</si>
  <si>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</si>
  <si>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</si>
  <si>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</si>
  <si>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</si>
  <si>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</si>
  <si>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</si>
  <si>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</si>
  <si>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</si>
  <si>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</si>
  <si>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</si>
  <si>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</si>
  <si>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</si>
  <si>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</si>
  <si>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</si>
  <si>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</si>
  <si>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</si>
  <si>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</si>
  <si>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</si>
  <si>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</si>
  <si>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</si>
  <si>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</si>
  <si>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</si>
  <si>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</si>
  <si>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</si>
  <si>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</si>
  <si>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</si>
  <si>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</si>
  <si>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</si>
  <si>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</si>
  <si>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</si>
  <si>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</si>
  <si>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</si>
  <si>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</si>
  <si>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</si>
  <si>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</si>
  <si>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</si>
  <si>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</si>
  <si>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</si>
  <si>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</si>
  <si>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</si>
  <si>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</si>
  <si>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</si>
  <si>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</si>
  <si>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</si>
  <si>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</si>
  <si>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</si>
  <si>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</si>
  <si>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</si>
  <si>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</si>
  <si>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</si>
  <si>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</si>
  <si>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</si>
  <si>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</si>
  <si>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</si>
  <si>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</si>
  <si>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</si>
  <si>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</si>
  <si>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</si>
  <si>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</si>
  <si>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</si>
  <si>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</si>
  <si>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</si>
  <si>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</si>
  <si>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</si>
  <si>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</si>
  <si>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</si>
  <si>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</si>
  <si>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</si>
  <si>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</si>
  <si>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</si>
  <si>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</si>
  <si>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</si>
  <si>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</si>
  <si>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</si>
  <si>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</si>
  <si>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</si>
  <si>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</si>
  <si>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</si>
  <si>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</si>
  <si>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</si>
  <si>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</si>
  <si>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</si>
  <si>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</si>
  <si>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</si>
  <si>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</si>
  <si>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</si>
  <si>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</si>
  <si>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</si>
  <si>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</si>
  <si>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</si>
  <si>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</si>
  <si>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</si>
  <si>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</si>
  <si>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</si>
  <si>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</si>
  <si>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</si>
  <si>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</si>
  <si>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</si>
  <si>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</si>
  <si>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</si>
  <si>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</si>
  <si>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</si>
  <si>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</si>
  <si>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</si>
  <si>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</si>
  <si>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</si>
  <si>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</si>
  <si>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</si>
  <si>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</si>
  <si>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</si>
  <si>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</si>
  <si>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</si>
  <si>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</si>
  <si>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</si>
  <si>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</si>
  <si>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</si>
  <si>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</si>
  <si>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</si>
  <si>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</si>
  <si>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</si>
  <si>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</si>
  <si>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</si>
  <si>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</si>
  <si>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</si>
  <si>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</si>
  <si>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</si>
  <si>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</si>
  <si>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</si>
  <si>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</si>
  <si>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</si>
  <si>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</si>
  <si>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</si>
  <si>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</si>
  <si>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</si>
  <si>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</si>
  <si>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</si>
  <si>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</si>
  <si>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</si>
  <si>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</si>
  <si>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</si>
  <si>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</si>
  <si>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</si>
  <si>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</si>
  <si>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</si>
  <si>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</si>
  <si>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</si>
  <si>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</si>
  <si>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</si>
  <si>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</si>
  <si>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</si>
  <si>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</si>
  <si>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</si>
  <si>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</si>
  <si>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</si>
  <si>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</si>
  <si>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</si>
  <si>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</si>
  <si>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</si>
  <si>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</si>
  <si>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</si>
  <si>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</si>
  <si>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</si>
  <si>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</si>
  <si>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</si>
  <si>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</si>
  <si>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</si>
  <si>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</si>
  <si>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</si>
  <si>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</si>
  <si>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</si>
  <si>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</si>
  <si>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</si>
  <si>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</si>
  <si>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</si>
  <si>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</si>
  <si>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</si>
  <si>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</si>
  <si>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</si>
  <si>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</si>
  <si>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</si>
  <si>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</si>
  <si>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</si>
  <si>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</si>
  <si>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</si>
  <si>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</si>
  <si>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</si>
  <si>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</si>
  <si>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</si>
  <si>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</si>
  <si>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</si>
  <si>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</si>
  <si>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</si>
  <si>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</si>
  <si>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</si>
  <si>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</si>
  <si>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</si>
  <si>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</si>
  <si>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</si>
  <si>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</si>
  <si>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</si>
  <si>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</si>
  <si>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</si>
  <si>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</si>
  <si>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</si>
  <si>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</si>
  <si>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</si>
  <si>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</si>
  <si>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</si>
  <si>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</si>
  <si>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</si>
  <si>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</si>
  <si>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</si>
  <si>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</si>
  <si>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</si>
  <si>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</si>
  <si>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</si>
  <si>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</si>
  <si>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</si>
  <si>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</si>
  <si>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</si>
  <si>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</si>
  <si>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</si>
  <si>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</si>
  <si>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</si>
  <si>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</si>
  <si>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</si>
  <si>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</si>
  <si>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</si>
  <si>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</si>
  <si>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</si>
  <si>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</si>
  <si>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</si>
  <si>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</si>
  <si>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</si>
  <si>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</si>
  <si>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</si>
  <si>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</si>
  <si>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</si>
  <si>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</si>
  <si>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</si>
  <si>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</si>
  <si>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</si>
  <si>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</si>
  <si>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</si>
  <si>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</si>
  <si>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</si>
  <si>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</si>
  <si>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</si>
  <si>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</si>
  <si>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</si>
  <si>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</si>
  <si>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</si>
  <si>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</si>
  <si>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</si>
  <si>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</si>
  <si>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</si>
  <si>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</si>
  <si>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</si>
  <si>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</si>
  <si>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</si>
  <si>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</si>
  <si>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</si>
  <si>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</si>
  <si>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</si>
  <si>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</si>
  <si>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</si>
  <si>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</si>
  <si>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</si>
  <si>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</si>
  <si>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</si>
  <si>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</si>
  <si>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</si>
  <si>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</si>
  <si>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</si>
  <si>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</si>
  <si>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</si>
  <si>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</si>
  <si>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</si>
  <si>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</si>
  <si>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</si>
  <si>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</si>
  <si>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</si>
  <si>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</si>
  <si>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</si>
  <si>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</si>
  <si>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</si>
  <si>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</si>
  <si>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</si>
  <si>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</si>
  <si>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</si>
  <si>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</si>
  <si>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</si>
  <si>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</si>
  <si>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</si>
  <si>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</si>
  <si>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</si>
  <si>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</si>
  <si>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</si>
  <si>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</si>
  <si>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</si>
  <si>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</si>
  <si>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</si>
  <si>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</si>
  <si>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</si>
  <si>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</si>
  <si>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</si>
  <si>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</si>
  <si>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</si>
  <si>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</si>
  <si>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</si>
  <si>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</si>
  <si>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</si>
  <si>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</si>
  <si>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</si>
  <si>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</si>
  <si>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</si>
  <si>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</si>
  <si>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</si>
  <si>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</si>
  <si>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</si>
  <si>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</si>
  <si>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</si>
  <si>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</si>
  <si>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</si>
  <si>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</si>
  <si>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</si>
  <si>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</si>
  <si>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</si>
  <si>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</si>
  <si>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</si>
  <si>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</si>
  <si>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</si>
  <si>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</si>
  <si>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</si>
  <si>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</si>
  <si>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</si>
  <si>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</si>
  <si>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</si>
  <si>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</si>
  <si>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</si>
  <si>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</si>
  <si>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</si>
  <si>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</si>
  <si>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</si>
  <si>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</si>
  <si>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</si>
  <si>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</si>
  <si>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</si>
  <si>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</si>
  <si>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</si>
  <si>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</si>
  <si>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</si>
  <si>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</si>
  <si>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</si>
  <si>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</si>
  <si>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</si>
  <si>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</si>
  <si>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</si>
  <si>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</si>
  <si>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</si>
  <si>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</si>
  <si>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</si>
  <si>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</si>
  <si>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</si>
  <si>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</si>
  <si>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</si>
  <si>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</si>
  <si>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</si>
  <si>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</si>
  <si>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</si>
  <si>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</si>
  <si>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</si>
  <si>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</si>
  <si>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</si>
  <si>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</si>
  <si>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</si>
  <si>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</si>
  <si>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</si>
  <si>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</si>
  <si>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</si>
  <si>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</si>
  <si>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</si>
  <si>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</si>
  <si>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</si>
  <si>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</si>
  <si>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</si>
  <si>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</si>
  <si>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</si>
  <si>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</si>
  <si>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</si>
  <si>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</si>
  <si>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</si>
  <si>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</si>
  <si>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</si>
  <si>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</si>
  <si>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</si>
  <si>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</si>
  <si>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</si>
  <si>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</si>
  <si>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</si>
  <si>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</si>
  <si>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</si>
  <si>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</si>
  <si>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</si>
  <si>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</si>
  <si>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</si>
  <si>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</si>
  <si>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</si>
  <si>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</si>
  <si>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</si>
  <si>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</si>
  <si>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</si>
  <si>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</si>
  <si>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</si>
  <si>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</si>
  <si>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</si>
  <si>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</si>
  <si>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</si>
  <si>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</si>
  <si>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</si>
  <si>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</si>
  <si>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</si>
  <si>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</si>
  <si>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</si>
  <si>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</si>
  <si>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</si>
  <si>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</si>
  <si>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</si>
  <si>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</si>
  <si>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</si>
  <si>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</si>
  <si>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</si>
  <si>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</si>
  <si>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</si>
  <si>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</si>
  <si>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</si>
  <si>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</si>
  <si>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</si>
  <si>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</si>
  <si>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</si>
  <si>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</si>
  <si>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</si>
  <si>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</si>
  <si>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</si>
  <si>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</si>
  <si>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</si>
  <si>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</si>
  <si>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</si>
  <si>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</si>
  <si>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</si>
  <si>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</si>
  <si>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</si>
  <si>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</si>
  <si>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</si>
  <si>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</si>
  <si>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</si>
  <si>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</si>
  <si>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</si>
  <si>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</si>
  <si>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</si>
  <si>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</si>
  <si>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</si>
  <si>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</si>
  <si>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</si>
  <si>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</si>
  <si>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</si>
  <si>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</si>
  <si>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</si>
  <si>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</si>
  <si>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</si>
  <si>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</si>
  <si>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</si>
  <si>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</si>
  <si>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</si>
  <si>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</si>
  <si>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</si>
  <si>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</si>
  <si>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</si>
  <si>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</si>
  <si>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</si>
  <si>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</si>
  <si>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</si>
  <si>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</si>
  <si>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</si>
  <si>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</si>
  <si>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</si>
  <si>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</si>
  <si>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</si>
  <si>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</si>
  <si>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</si>
  <si>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</si>
  <si>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</si>
  <si>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</si>
  <si>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</si>
  <si>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</si>
  <si>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</si>
  <si>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</si>
  <si>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</si>
  <si>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</si>
  <si>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</si>
  <si>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</si>
  <si>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</si>
  <si>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</si>
  <si>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</si>
  <si>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</si>
  <si>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</si>
  <si>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</si>
  <si>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</si>
  <si>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</si>
  <si>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</si>
  <si>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</si>
  <si>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</si>
  <si>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</si>
  <si>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</si>
  <si>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</si>
  <si>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</si>
  <si>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</si>
  <si>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</si>
  <si>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</si>
  <si>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</si>
  <si>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</si>
  <si>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</si>
  <si>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</si>
  <si>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</si>
  <si>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</si>
  <si>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</si>
  <si>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</si>
  <si>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</si>
  <si>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</si>
  <si>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</si>
  <si>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</si>
  <si>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</si>
  <si>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</si>
  <si>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</si>
  <si>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</si>
  <si>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</si>
  <si>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</si>
  <si>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</si>
  <si>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</si>
  <si>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</si>
  <si>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</si>
  <si>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</si>
  <si>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</si>
  <si>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</si>
  <si>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</si>
  <si>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</si>
  <si>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</si>
  <si>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</si>
  <si>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</si>
  <si>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</si>
  <si>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</si>
  <si>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</si>
  <si>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</si>
  <si>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</si>
  <si>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</si>
  <si>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</si>
  <si>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</si>
  <si>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</si>
  <si>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</si>
  <si>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</si>
  <si>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</si>
  <si>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</si>
  <si>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</si>
  <si>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</si>
  <si>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</si>
  <si>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</si>
  <si>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</si>
  <si>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</si>
  <si>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</si>
  <si>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</si>
  <si>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</si>
  <si>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</si>
  <si>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</si>
  <si>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</si>
  <si>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</si>
  <si>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</si>
  <si>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</si>
  <si>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</si>
  <si>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</si>
  <si>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</si>
  <si>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</si>
  <si>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</si>
  <si>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</si>
  <si>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</si>
  <si>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</si>
  <si>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</si>
  <si>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</si>
  <si>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</si>
  <si>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</si>
  <si>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</si>
  <si>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</si>
  <si>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</si>
  <si>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</si>
  <si>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</si>
  <si>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</si>
  <si>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</si>
  <si>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</si>
  <si>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</si>
  <si>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</si>
  <si>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</si>
  <si>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</si>
  <si>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</si>
  <si>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</si>
  <si>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</si>
  <si>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</si>
  <si>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</si>
  <si>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</si>
  <si>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</si>
  <si>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</si>
  <si>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</si>
  <si>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</si>
  <si>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</si>
  <si>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</si>
  <si>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</si>
  <si>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</si>
  <si>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</si>
  <si>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</si>
  <si>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</si>
  <si>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</si>
  <si>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</si>
  <si>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</si>
  <si>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</si>
  <si>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</si>
  <si>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</si>
  <si>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</si>
  <si>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</si>
  <si>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</si>
  <si>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</si>
  <si>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</si>
  <si>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</si>
  <si>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</si>
  <si>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</si>
  <si>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</si>
  <si>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</si>
  <si>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</si>
  <si>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</si>
  <si>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</si>
  <si>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</si>
  <si>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</si>
  <si>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</si>
  <si>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</si>
  <si>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</si>
  <si>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</si>
  <si>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</si>
  <si>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</si>
  <si>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</si>
  <si>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</si>
  <si>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</si>
  <si>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</si>
  <si>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</si>
  <si>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</si>
  <si>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</si>
  <si>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</si>
  <si>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</si>
  <si>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</si>
  <si>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</si>
  <si>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</si>
  <si>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</si>
  <si>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</si>
  <si>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</si>
  <si>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</si>
  <si>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</si>
  <si>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</si>
  <si>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</si>
  <si>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</si>
  <si>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</si>
  <si>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</si>
  <si>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</si>
  <si>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</si>
  <si>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</si>
  <si>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</si>
  <si>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</si>
  <si>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</si>
  <si>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</si>
  <si>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</si>
  <si>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</si>
  <si>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</si>
  <si>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</si>
  <si>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</si>
  <si>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</si>
  <si>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</si>
  <si>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</si>
  <si>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</si>
  <si>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</si>
  <si>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</si>
  <si>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</si>
  <si>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</si>
  <si>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</si>
  <si>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</si>
  <si>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</si>
  <si>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</si>
  <si>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</si>
  <si>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</si>
  <si>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</si>
  <si>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</si>
  <si>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</si>
  <si>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</si>
  <si>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</si>
  <si>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</si>
  <si>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</si>
  <si>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</si>
  <si>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</si>
  <si>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</si>
  <si>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</si>
  <si>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</si>
  <si>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</si>
  <si>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</si>
  <si>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</si>
  <si>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</si>
  <si>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</si>
  <si>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</si>
  <si>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</si>
  <si>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</si>
  <si>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</si>
  <si>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</si>
  <si>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</si>
  <si>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</si>
  <si>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</si>
  <si>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</si>
  <si>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</si>
  <si>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</si>
  <si>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</si>
  <si>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</si>
  <si>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</si>
  <si>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</si>
  <si>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</si>
  <si>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</si>
  <si>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</si>
  <si>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</si>
  <si>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</si>
  <si>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</si>
  <si>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</si>
  <si>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</si>
  <si>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</si>
  <si>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</si>
  <si>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</si>
  <si>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</si>
  <si>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</si>
  <si>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</si>
  <si>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</si>
  <si>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</si>
  <si>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</si>
  <si>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</si>
  <si>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</si>
  <si>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</si>
  <si>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</si>
  <si>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</si>
  <si>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</si>
  <si>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</si>
  <si>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</si>
  <si>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</si>
  <si>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</si>
  <si>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</si>
  <si>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</si>
  <si>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</si>
  <si>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</si>
  <si>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</si>
  <si>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</si>
  <si>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</si>
  <si>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</si>
  <si>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</si>
  <si>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</si>
  <si>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</si>
  <si>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</si>
  <si>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</si>
  <si>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</si>
  <si>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</si>
  <si>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</si>
  <si>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</si>
  <si>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</si>
  <si>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</si>
  <si>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</si>
  <si>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</si>
  <si>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</si>
  <si>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</si>
  <si>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</si>
  <si>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</si>
  <si>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</si>
  <si>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</si>
  <si>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</si>
  <si>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</si>
  <si>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</si>
  <si>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</si>
  <si>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</si>
  <si>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</si>
  <si>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</si>
  <si>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</si>
  <si>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</si>
  <si>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</si>
  <si>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</si>
  <si>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</si>
  <si>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</si>
  <si>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</si>
  <si>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</si>
  <si>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</si>
  <si>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</si>
  <si>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</si>
  <si>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</si>
  <si>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</si>
  <si>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</si>
  <si>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</si>
  <si>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</si>
  <si>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</si>
  <si>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</si>
  <si>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</si>
  <si>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</si>
  <si>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</si>
  <si>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</si>
  <si>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</si>
  <si>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</si>
  <si>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</si>
  <si>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</si>
  <si>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</si>
  <si>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</si>
  <si>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</si>
  <si>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</si>
  <si>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</si>
  <si>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</si>
  <si>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</si>
  <si>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</si>
  <si>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</si>
  <si>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</si>
  <si>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</si>
  <si>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</si>
  <si>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</si>
  <si>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</si>
  <si>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</si>
  <si>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</si>
  <si>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</si>
  <si>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</si>
  <si>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</si>
  <si>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</si>
  <si>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</si>
  <si>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</si>
  <si>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</si>
  <si>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</si>
  <si>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</si>
  <si>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</si>
  <si>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</si>
  <si>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</si>
  <si>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</si>
  <si>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</si>
  <si>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</si>
  <si>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</si>
  <si>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</si>
  <si>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</si>
  <si>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</si>
  <si>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</si>
  <si>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</si>
  <si>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</si>
  <si>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</si>
  <si>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</si>
  <si>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</si>
  <si>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</si>
  <si>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</si>
  <si>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</si>
  <si>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</si>
  <si>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</si>
  <si>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</si>
  <si>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</si>
  <si>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</si>
  <si>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</si>
  <si>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</si>
  <si>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</si>
  <si>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</si>
  <si>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</si>
  <si>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</si>
  <si>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</si>
  <si>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</si>
  <si>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</si>
  <si>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</si>
  <si>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</si>
  <si>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</si>
  <si>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</si>
  <si>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</si>
  <si>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</si>
  <si>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</si>
  <si>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</si>
  <si>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</si>
  <si>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</si>
  <si>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</si>
  <si>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</si>
  <si>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</si>
  <si>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</si>
  <si>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</si>
  <si>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</si>
  <si>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</si>
  <si>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</si>
  <si>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</si>
  <si>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</si>
  <si>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</si>
  <si>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</si>
  <si>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</si>
  <si>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</si>
  <si>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</si>
  <si>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</si>
  <si>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</si>
  <si>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</si>
  <si>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</si>
  <si>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</si>
  <si>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</si>
  <si>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</si>
  <si>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</si>
  <si>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</si>
  <si>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</si>
  <si>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</si>
  <si>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</si>
  <si>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</si>
  <si>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</si>
  <si>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</si>
  <si>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</si>
  <si>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</si>
  <si>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</si>
  <si>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</si>
  <si>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</si>
  <si>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</si>
  <si>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</si>
  <si>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</si>
  <si>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</si>
  <si>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</si>
  <si>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</si>
  <si>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</si>
  <si>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</si>
  <si>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</si>
  <si>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</si>
  <si>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</si>
  <si>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</si>
  <si>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</si>
  <si>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</si>
  <si>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</si>
  <si>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</si>
  <si>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</si>
  <si>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</si>
  <si>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</si>
  <si>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</si>
  <si>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</si>
  <si>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</si>
  <si>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</si>
  <si>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</si>
  <si>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</si>
  <si>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</si>
  <si>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</si>
  <si>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</si>
  <si>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</si>
  <si>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</si>
  <si>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</si>
  <si>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</si>
  <si>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</si>
  <si>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</si>
  <si>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</si>
  <si>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</si>
  <si>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</si>
  <si>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</si>
  <si>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</si>
  <si>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</si>
  <si>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</si>
  <si>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</si>
  <si>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</si>
  <si>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</si>
  <si>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</si>
  <si>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</si>
  <si>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</si>
  <si>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</si>
  <si>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</si>
  <si>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</si>
  <si>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</si>
  <si>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</si>
  <si>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</si>
  <si>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</si>
  <si>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</si>
  <si>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</si>
  <si>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</si>
  <si>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</si>
  <si>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</si>
  <si>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</si>
  <si>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</si>
  <si>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</si>
  <si>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</si>
  <si>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</si>
  <si>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</si>
  <si>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</si>
  <si>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</si>
  <si>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</si>
  <si>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</si>
  <si>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</si>
  <si>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</si>
  <si>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</si>
  <si>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</si>
  <si>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</si>
  <si>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</si>
  <si>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</si>
  <si>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</si>
  <si>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</si>
  <si>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</si>
  <si>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</si>
  <si>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</si>
  <si>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</si>
  <si>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</si>
  <si>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</si>
  <si>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</si>
  <si>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</si>
  <si>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</si>
  <si>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</si>
  <si>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</si>
  <si>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</si>
  <si>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</si>
  <si>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</si>
  <si>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</si>
  <si>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</si>
  <si>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</si>
  <si>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</si>
  <si>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</si>
  <si>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</si>
  <si>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</si>
  <si>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</si>
  <si>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</si>
  <si>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</si>
  <si>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</si>
  <si>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</si>
  <si>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</si>
  <si>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</si>
  <si>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</si>
  <si>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</si>
  <si>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</si>
  <si>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</si>
  <si>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</si>
  <si>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</si>
  <si>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</si>
  <si>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</si>
  <si>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</si>
  <si>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</si>
  <si>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</si>
  <si>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</si>
  <si>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</si>
  <si>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</si>
  <si>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</si>
  <si>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</si>
  <si>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</si>
  <si>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</si>
  <si>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</si>
  <si>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</si>
  <si>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</si>
  <si>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</si>
  <si>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</si>
  <si>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</si>
  <si>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</si>
  <si>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</si>
  <si>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</si>
  <si>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</si>
  <si>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</si>
  <si>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</si>
  <si>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</si>
  <si>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</si>
  <si>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</si>
  <si>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</si>
  <si>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</si>
  <si>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</si>
  <si>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</si>
  <si>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</si>
  <si>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</si>
  <si>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</si>
  <si>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</si>
  <si>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</si>
  <si>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</si>
  <si>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</si>
  <si>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</si>
  <si>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</si>
  <si>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</si>
  <si>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</si>
  <si>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</si>
  <si>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</si>
  <si>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</si>
  <si>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</si>
  <si>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</si>
  <si>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</si>
  <si>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</si>
  <si>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</si>
  <si>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</si>
  <si>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</si>
  <si>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</si>
  <si>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</si>
  <si>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</si>
  <si>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</si>
  <si>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</si>
  <si>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</si>
  <si>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</si>
  <si>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</si>
  <si>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</si>
  <si>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</si>
  <si>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</si>
  <si>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</si>
  <si>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</si>
  <si>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</si>
  <si>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</si>
  <si>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</si>
  <si>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</si>
  <si>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</si>
  <si>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</si>
  <si>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</si>
  <si>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</si>
  <si>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</si>
  <si>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</si>
  <si>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</si>
  <si>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</si>
  <si>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</si>
  <si>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</si>
  <si>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</si>
  <si>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</si>
  <si>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</si>
  <si>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</si>
  <si>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</si>
  <si>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</si>
  <si>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</si>
  <si>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</si>
  <si>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</si>
  <si>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</si>
  <si>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</si>
  <si>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</si>
  <si>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</si>
  <si>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</si>
  <si>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</si>
  <si>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</si>
  <si>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</si>
  <si>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</si>
  <si>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</si>
  <si>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</si>
  <si>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</si>
  <si>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</si>
  <si>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</si>
  <si>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</si>
  <si>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</si>
  <si>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</si>
  <si>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</si>
  <si>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</si>
  <si>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</si>
  <si>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</si>
  <si>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</si>
  <si>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</si>
  <si>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</si>
  <si>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</si>
  <si>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</si>
  <si>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</si>
  <si>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</si>
  <si>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</si>
  <si>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</si>
  <si>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</si>
  <si>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</si>
  <si>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</si>
  <si>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</si>
  <si>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</si>
  <si>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</si>
  <si>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</si>
  <si>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</si>
  <si>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</si>
  <si>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</si>
  <si>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</si>
  <si>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</si>
  <si>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</si>
  <si>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</si>
  <si>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</si>
  <si>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</si>
  <si>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</si>
  <si>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</si>
  <si>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</si>
  <si>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</si>
  <si>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</si>
  <si>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</si>
  <si>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</si>
  <si>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</si>
  <si>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</si>
  <si>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</si>
  <si>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</si>
  <si>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</si>
  <si>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</si>
  <si>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</si>
  <si>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</si>
  <si>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</si>
  <si>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</si>
  <si>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</si>
  <si>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</si>
  <si>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</si>
  <si>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</si>
  <si>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</si>
  <si>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</si>
  <si>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</si>
  <si>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</si>
  <si>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</si>
  <si>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</si>
  <si>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</si>
  <si>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</si>
  <si>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</si>
  <si>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</si>
  <si>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</si>
  <si>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</si>
  <si>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</si>
  <si>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</si>
  <si>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</si>
  <si>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</si>
  <si>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</si>
  <si>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</si>
  <si>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</si>
  <si>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</si>
  <si>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</si>
  <si>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</si>
  <si>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</si>
  <si>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</si>
  <si>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</si>
  <si>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</si>
  <si>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</si>
  <si>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</si>
  <si>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</si>
  <si>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</si>
  <si>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</si>
  <si>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</si>
  <si>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</si>
  <si>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</si>
  <si>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</si>
  <si>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</si>
  <si>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</si>
  <si>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</si>
  <si>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</si>
  <si>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</si>
  <si>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</si>
  <si>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</si>
  <si>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</si>
  <si>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</si>
  <si>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</si>
  <si>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</si>
  <si>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</si>
  <si>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</si>
  <si>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</si>
  <si>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</si>
  <si>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</si>
  <si>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</si>
  <si>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</si>
  <si>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</si>
  <si>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</si>
  <si>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</si>
  <si>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</si>
  <si>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</si>
  <si>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</si>
  <si>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</si>
  <si>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</si>
  <si>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</si>
  <si>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</si>
  <si>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</si>
  <si>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</si>
  <si>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</si>
  <si>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</si>
  <si>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</si>
  <si>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</si>
  <si>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</si>
  <si>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</si>
  <si>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</si>
  <si>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</si>
  <si>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</si>
  <si>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</si>
  <si>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</si>
  <si>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</si>
  <si>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</si>
  <si>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</si>
  <si>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</si>
  <si>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</si>
  <si>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</si>
  <si>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</si>
  <si>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</si>
  <si>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</si>
  <si>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</si>
  <si>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</si>
  <si>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</si>
  <si>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</si>
  <si>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</si>
  <si>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</si>
  <si>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</si>
  <si>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</si>
  <si>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</si>
  <si>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</si>
  <si>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</si>
  <si>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</si>
  <si>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</si>
  <si>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</si>
  <si>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</si>
  <si>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</si>
  <si>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</si>
  <si>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</si>
  <si>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</si>
  <si>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</si>
  <si>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</si>
  <si>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</si>
  <si>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</si>
  <si>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</si>
  <si>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</si>
  <si>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</si>
  <si>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</si>
  <si>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</si>
  <si>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</si>
  <si>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</si>
  <si>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</si>
  <si>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</si>
  <si>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</si>
  <si>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</si>
  <si>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</si>
  <si>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</si>
  <si>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</si>
  <si>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</si>
  <si>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</si>
  <si>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</si>
  <si>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</si>
  <si>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</si>
  <si>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</si>
  <si>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</si>
  <si>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</si>
  <si>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</si>
  <si>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</si>
  <si>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</si>
  <si>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</si>
  <si>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</si>
  <si>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</si>
  <si>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</si>
  <si>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</si>
  <si>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</si>
  <si>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</si>
  <si>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</si>
  <si>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</si>
  <si>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</si>
  <si>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</si>
  <si>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</si>
  <si>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</si>
  <si>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</si>
  <si>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</si>
  <si>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</si>
  <si>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</si>
  <si>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</si>
  <si>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</si>
  <si>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</si>
  <si>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</si>
  <si>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</si>
  <si>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</si>
  <si>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</si>
  <si>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</si>
  <si>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</si>
  <si>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</si>
  <si>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</si>
  <si>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</si>
  <si>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</si>
  <si>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</si>
  <si>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</si>
  <si>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</si>
  <si>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</si>
  <si>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</si>
  <si>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</si>
  <si>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</si>
  <si>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</si>
  <si>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</si>
  <si>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</si>
  <si>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</si>
  <si>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</si>
  <si>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</si>
  <si>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</si>
  <si>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</si>
  <si>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</si>
  <si>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</si>
  <si>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</si>
  <si>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</si>
  <si>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</si>
  <si>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</si>
  <si>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</si>
  <si>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</si>
  <si>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</si>
  <si>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</si>
  <si>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</si>
  <si>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</si>
  <si>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</si>
  <si>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</si>
  <si>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</si>
  <si>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</si>
  <si>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</si>
  <si>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</si>
  <si>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</si>
  <si>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</si>
  <si>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</si>
  <si>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</si>
  <si>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</si>
  <si>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</si>
  <si>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</si>
  <si>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</si>
  <si>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</si>
  <si>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</si>
  <si>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</si>
  <si>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</si>
  <si>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</si>
  <si>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</si>
  <si>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</si>
  <si>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</si>
  <si>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</si>
  <si>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</si>
  <si>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</si>
  <si>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</si>
  <si>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</si>
  <si>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</si>
  <si>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</si>
  <si>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</si>
  <si>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</si>
  <si>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</si>
  <si>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</si>
  <si>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</si>
  <si>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</si>
  <si>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</si>
  <si>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</si>
  <si>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</si>
  <si>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</si>
  <si>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</si>
  <si>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</si>
  <si>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</si>
  <si>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</si>
  <si>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</si>
  <si>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</si>
  <si>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</si>
  <si>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</si>
  <si>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</si>
  <si>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</si>
  <si>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</si>
  <si>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</si>
  <si>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</si>
  <si>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</si>
  <si>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</si>
  <si>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</si>
  <si>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</si>
  <si>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</si>
  <si>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</si>
  <si>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</si>
  <si>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</si>
  <si>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</si>
  <si>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</si>
  <si>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</si>
  <si>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</si>
  <si>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</si>
  <si>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</si>
  <si>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</si>
  <si>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</si>
  <si>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</si>
  <si>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</si>
  <si>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</si>
  <si>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</si>
  <si>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</si>
  <si>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</si>
  <si>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</si>
  <si>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</si>
  <si>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</si>
  <si>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</si>
  <si>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</si>
  <si>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</si>
  <si>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</si>
  <si>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</si>
  <si>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</si>
  <si>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</si>
  <si>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</si>
  <si>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</si>
  <si>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</si>
  <si>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</si>
  <si>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</si>
  <si>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</si>
  <si>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</si>
  <si>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</si>
  <si>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</si>
  <si>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</si>
  <si>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</si>
  <si>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</si>
  <si>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</si>
  <si>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</si>
  <si>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</si>
  <si>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</si>
  <si>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</si>
  <si>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</si>
  <si>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</si>
  <si>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</si>
  <si>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</si>
  <si>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</si>
  <si>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</si>
  <si>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</si>
  <si>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</si>
  <si>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</si>
  <si>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</si>
  <si>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</si>
  <si>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</si>
  <si>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</si>
  <si>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</si>
  <si>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</si>
  <si>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</si>
  <si>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</si>
  <si>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</si>
  <si>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</si>
  <si>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</si>
  <si>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</si>
  <si>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</si>
  <si>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</si>
  <si>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</si>
  <si>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</si>
  <si>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</si>
  <si>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</si>
  <si>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</si>
  <si>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</si>
  <si>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</si>
  <si>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</si>
  <si>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</si>
  <si>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</si>
  <si>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</si>
  <si>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</si>
  <si>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</si>
  <si>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</si>
  <si>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</si>
  <si>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</si>
  <si>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</si>
  <si>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</si>
  <si>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</si>
  <si>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</si>
  <si>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</si>
  <si>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</si>
  <si>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</si>
  <si>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</si>
  <si>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</si>
  <si>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</si>
  <si>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</si>
  <si>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</si>
  <si>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</si>
  <si>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</si>
  <si>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</si>
  <si>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</si>
  <si>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</si>
  <si>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</si>
  <si>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</si>
  <si>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</si>
  <si>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</si>
  <si>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</si>
  <si>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</si>
  <si>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</si>
  <si>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</si>
  <si>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</si>
  <si>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</si>
  <si>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</si>
  <si>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</si>
  <si>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</si>
  <si>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</si>
  <si>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</si>
  <si>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</si>
  <si>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</si>
  <si>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</si>
  <si>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</si>
  <si>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</si>
  <si>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</si>
  <si>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</si>
  <si>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</si>
  <si>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</si>
  <si>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</si>
  <si>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</si>
  <si>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</si>
  <si>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</si>
  <si>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</si>
  <si>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</si>
  <si>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</si>
  <si>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</si>
  <si>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</si>
  <si>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</si>
  <si>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</si>
  <si>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</si>
  <si>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</si>
  <si>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</si>
  <si>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</si>
  <si>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</si>
  <si>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</si>
  <si>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</si>
  <si>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</si>
  <si>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</si>
  <si>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</si>
  <si>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</si>
  <si>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</si>
  <si>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</si>
  <si>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</si>
  <si>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</si>
  <si>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</si>
  <si>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</si>
  <si>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</si>
  <si>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</si>
  <si>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</si>
  <si>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</si>
  <si>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</si>
  <si>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</si>
  <si>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</si>
  <si>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</si>
  <si>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</si>
  <si>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</si>
  <si>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</si>
  <si>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</si>
  <si>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</si>
  <si>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</si>
  <si>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</si>
  <si>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</si>
  <si>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</si>
  <si>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</si>
  <si>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</si>
  <si>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</si>
  <si>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</si>
  <si>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</si>
  <si>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</si>
  <si>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</si>
  <si>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</si>
  <si>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</si>
  <si>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</si>
  <si>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</si>
  <si>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</si>
  <si>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</si>
  <si>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</si>
  <si>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</si>
  <si>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</si>
  <si>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</si>
  <si>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</si>
  <si>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</si>
  <si>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</si>
  <si>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</si>
  <si>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</si>
  <si>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</si>
  <si>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</si>
  <si>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</si>
  <si>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</si>
  <si>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</si>
  <si>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</si>
  <si>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</si>
  <si>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</si>
  <si>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</si>
  <si>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</si>
  <si>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</si>
  <si>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</si>
  <si>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</si>
  <si>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</si>
  <si>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</si>
  <si>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</si>
  <si>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</si>
  <si>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</si>
  <si>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</si>
  <si>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</si>
  <si>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</si>
  <si>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</si>
  <si>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</si>
  <si>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</si>
  <si>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</si>
  <si>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</si>
  <si>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</si>
  <si>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</si>
  <si>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</si>
  <si>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</si>
  <si>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</si>
  <si>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</si>
  <si>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</si>
  <si>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</si>
  <si>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</si>
  <si>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</si>
  <si>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</si>
  <si>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</si>
  <si>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</si>
  <si>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</si>
  <si>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</si>
  <si>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</si>
  <si>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</si>
  <si>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</si>
  <si>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</si>
  <si>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</si>
  <si>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</si>
  <si>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</si>
  <si>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</si>
  <si>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</si>
  <si>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</si>
  <si>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</si>
  <si>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</si>
  <si>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</si>
  <si>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</si>
  <si>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</si>
  <si>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</si>
  <si>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</si>
  <si>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</si>
  <si>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</si>
  <si>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</si>
  <si>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</si>
  <si>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</si>
  <si>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</si>
  <si>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</si>
  <si>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</si>
  <si>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</si>
  <si>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</si>
  <si>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</si>
  <si>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</si>
  <si>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</si>
  <si>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</si>
  <si>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</si>
  <si>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</si>
  <si>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</si>
  <si>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</si>
  <si>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</si>
  <si>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</si>
  <si>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</si>
  <si>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</si>
  <si>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</si>
  <si>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</si>
  <si>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</si>
  <si>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</si>
  <si>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</si>
  <si>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</si>
  <si>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</si>
  <si>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</si>
  <si>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</si>
  <si>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</si>
  <si>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</si>
  <si>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</si>
  <si>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</si>
  <si>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</si>
  <si>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</si>
  <si>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</si>
  <si>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</si>
  <si>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</si>
  <si>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</si>
  <si>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</si>
  <si>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</si>
  <si>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</si>
  <si>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</si>
  <si>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</si>
  <si>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</si>
  <si>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</si>
  <si>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</si>
  <si>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</si>
  <si>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</si>
  <si>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</si>
  <si>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</si>
  <si>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</si>
  <si>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</si>
  <si>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</si>
  <si>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</si>
  <si>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</si>
  <si>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</si>
  <si>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</si>
  <si>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</si>
  <si>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</si>
  <si>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</si>
  <si>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</si>
  <si>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</si>
  <si>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</si>
  <si>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</si>
  <si>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</si>
  <si>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</si>
  <si>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</si>
  <si>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</si>
  <si>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</si>
  <si>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</si>
  <si>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</si>
  <si>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</si>
  <si>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</si>
  <si>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</si>
  <si>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</si>
  <si>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</si>
  <si>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</si>
  <si>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</si>
  <si>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</si>
  <si>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</si>
  <si>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</si>
  <si>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</si>
  <si>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</si>
  <si>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</si>
  <si>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</si>
  <si>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</si>
  <si>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</si>
  <si>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</si>
  <si>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</si>
  <si>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</si>
  <si>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</si>
  <si>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</si>
  <si>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</si>
  <si>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</si>
  <si>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</si>
  <si>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</si>
  <si>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</si>
  <si>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</si>
  <si>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</si>
  <si>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</si>
  <si>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</si>
  <si>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</si>
  <si>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</si>
  <si>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</si>
  <si>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</si>
  <si>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</si>
  <si>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</si>
  <si>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</si>
  <si>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</si>
  <si>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</si>
  <si>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</si>
  <si>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</si>
  <si>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</si>
  <si>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</si>
  <si>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</si>
  <si>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</si>
  <si>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</si>
  <si>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</si>
  <si>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</si>
  <si>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</si>
  <si>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</si>
  <si>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</si>
  <si>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</si>
  <si>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</si>
  <si>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</si>
  <si>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</si>
  <si>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</si>
  <si>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</si>
  <si>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</si>
  <si>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</si>
  <si>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</si>
  <si>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</si>
  <si>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</si>
  <si>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</si>
  <si>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</si>
  <si>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</si>
  <si>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</si>
  <si>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</si>
  <si>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</si>
  <si>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</si>
  <si>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</si>
  <si>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</si>
  <si>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</si>
  <si>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</si>
  <si>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</si>
  <si>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</si>
  <si>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</si>
  <si>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</si>
  <si>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</si>
  <si>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</si>
  <si>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</si>
  <si>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</si>
  <si>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</si>
  <si>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</si>
  <si>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</si>
  <si>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</si>
  <si>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</si>
  <si>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</si>
  <si>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</si>
  <si>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</si>
  <si>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</si>
  <si>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</si>
  <si>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</si>
  <si>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</si>
  <si>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</si>
  <si>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</si>
  <si>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</si>
  <si>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</si>
  <si>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</si>
  <si>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</si>
  <si>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</si>
  <si>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</si>
  <si>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</si>
  <si>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</si>
  <si>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</si>
  <si>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</si>
  <si>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</si>
  <si>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</si>
  <si>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</si>
  <si>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</si>
  <si>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</si>
  <si>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</si>
  <si>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</si>
  <si>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</si>
  <si>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</si>
  <si>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</si>
  <si>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</si>
  <si>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</si>
  <si>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</si>
  <si>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</si>
  <si>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</si>
  <si>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</si>
  <si>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</si>
  <si>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</si>
  <si>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</si>
  <si>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</si>
  <si>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</si>
  <si>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</si>
  <si>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</si>
  <si>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</si>
  <si>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</si>
  <si>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</si>
  <si>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</si>
  <si>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</si>
  <si>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</si>
  <si>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</si>
  <si>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</si>
  <si>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</si>
  <si>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</si>
  <si>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</si>
  <si>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</si>
  <si>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</si>
  <si>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</si>
  <si>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</si>
  <si>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</si>
  <si>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</si>
  <si>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</si>
  <si>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</si>
  <si>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</si>
  <si>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</si>
  <si>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</si>
  <si>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</si>
  <si>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</si>
  <si>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</si>
  <si>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</si>
  <si>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</si>
  <si>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</si>
  <si>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</si>
  <si>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</si>
  <si>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</si>
  <si>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</si>
  <si>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</si>
  <si>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</si>
  <si>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</si>
  <si>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</si>
  <si>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</si>
  <si>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</si>
  <si>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</si>
  <si>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</si>
  <si>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</si>
  <si>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</si>
  <si>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</si>
  <si>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</si>
  <si>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</si>
  <si>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</si>
  <si>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</si>
  <si>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</si>
  <si>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</si>
  <si>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</si>
  <si>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</si>
  <si>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</si>
  <si>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</si>
  <si>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</si>
  <si>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</si>
  <si>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</si>
  <si>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</si>
  <si>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</si>
  <si>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</si>
  <si>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</si>
  <si>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</si>
  <si>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</si>
  <si>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</si>
  <si>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</si>
  <si>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</si>
  <si>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</si>
  <si>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</si>
  <si>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</si>
  <si>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</si>
  <si>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</si>
  <si>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</si>
  <si>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</si>
  <si>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</si>
  <si>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</si>
  <si>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</si>
  <si>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</si>
  <si>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</si>
  <si>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</si>
  <si>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</si>
  <si>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</si>
  <si>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</si>
  <si>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</si>
  <si>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</si>
  <si>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</si>
  <si>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</si>
  <si>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</si>
  <si>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</si>
  <si>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</si>
  <si>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</si>
  <si>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</si>
  <si>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</si>
  <si>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</si>
  <si>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</si>
  <si>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</si>
  <si>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</si>
  <si>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</si>
  <si>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</si>
  <si>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</si>
  <si>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</si>
  <si>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</si>
  <si>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</si>
  <si>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</si>
  <si>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</si>
  <si>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</si>
  <si>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</si>
  <si>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</si>
  <si>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</si>
  <si>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</si>
  <si>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</si>
  <si>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</si>
  <si>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</si>
  <si>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</si>
  <si>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</si>
  <si>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</si>
  <si>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</si>
  <si>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</si>
  <si>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</si>
  <si>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</si>
  <si>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</si>
  <si>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</si>
  <si>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</si>
  <si>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</si>
  <si>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</si>
  <si>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</si>
  <si>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</si>
  <si>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</si>
  <si>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</si>
  <si>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</si>
  <si>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</si>
  <si>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</si>
  <si>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</si>
  <si>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</si>
  <si>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</si>
  <si>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</si>
  <si>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</si>
  <si>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</si>
  <si>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</si>
  <si>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</si>
  <si>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</si>
  <si>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</si>
  <si>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</si>
  <si>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</si>
  <si>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</si>
  <si>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</si>
  <si>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</si>
  <si>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</si>
  <si>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</si>
  <si>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</si>
  <si>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</si>
  <si>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</si>
  <si>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</si>
  <si>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</si>
  <si>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</si>
  <si>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</si>
  <si>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</si>
  <si>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</si>
  <si>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</si>
  <si>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</si>
  <si>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</si>
  <si>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</si>
  <si>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</si>
  <si>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</si>
  <si>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</si>
  <si>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</si>
  <si>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</si>
  <si>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</si>
  <si>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</si>
  <si>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</si>
  <si>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</si>
  <si>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</si>
  <si>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</si>
  <si>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</si>
  <si>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</si>
  <si>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</si>
  <si>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</si>
  <si>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</si>
  <si>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</si>
  <si>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</si>
  <si>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</si>
  <si>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</si>
  <si>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</si>
  <si>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</si>
  <si>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</si>
  <si>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</si>
  <si>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</si>
  <si>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</si>
  <si>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</si>
  <si>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</si>
  <si>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</si>
  <si>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</si>
  <si>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</si>
  <si>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</si>
  <si>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</si>
  <si>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</si>
  <si>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</si>
  <si>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</si>
  <si>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</si>
  <si>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</si>
  <si>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</si>
  <si>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</si>
  <si>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</si>
  <si>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</si>
  <si>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</si>
  <si>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</si>
  <si>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</si>
  <si>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</si>
  <si>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</si>
  <si>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</si>
  <si>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</si>
  <si>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</si>
  <si>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</si>
  <si>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</si>
  <si>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</si>
  <si>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</si>
  <si>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</si>
  <si>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</si>
  <si>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</si>
  <si>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</si>
  <si>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</si>
  <si>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</si>
  <si>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</si>
  <si>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</si>
  <si>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</si>
  <si>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</si>
  <si>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</si>
  <si>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</si>
  <si>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</si>
  <si>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</si>
  <si>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</si>
  <si>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</si>
  <si>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</si>
  <si>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</si>
  <si>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</si>
  <si>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</si>
  <si>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</si>
  <si>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</si>
  <si>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</si>
  <si>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</si>
  <si>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</si>
  <si>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</si>
  <si>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</si>
  <si>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</si>
  <si>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</si>
  <si>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</si>
  <si>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</si>
  <si>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</si>
  <si>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</si>
  <si>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</si>
  <si>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</si>
  <si>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</si>
  <si>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</si>
  <si>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</si>
  <si>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</si>
  <si>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</si>
  <si>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</si>
  <si>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</si>
  <si>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</si>
  <si>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</si>
  <si>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</si>
  <si>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</si>
  <si>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</si>
  <si>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</si>
  <si>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</si>
  <si>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</si>
  <si>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</si>
  <si>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</si>
  <si>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</si>
  <si>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</si>
  <si>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</si>
  <si>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</si>
  <si>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</si>
  <si>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</si>
  <si>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</si>
  <si>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</si>
  <si>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</si>
  <si>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</si>
  <si>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</si>
  <si>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</si>
  <si>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</si>
  <si>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</si>
  <si>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</si>
  <si>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</si>
  <si>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</si>
  <si>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</si>
  <si>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</si>
  <si>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</si>
  <si>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</si>
  <si>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</si>
  <si>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</si>
  <si>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</si>
  <si>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</si>
  <si>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</si>
  <si>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</si>
  <si>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</si>
  <si>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</si>
  <si>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</si>
  <si>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</si>
  <si>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</si>
  <si>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</si>
  <si>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</si>
  <si>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</si>
  <si>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</si>
  <si>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</si>
  <si>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</si>
  <si>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</si>
  <si>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</si>
  <si>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</si>
  <si>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</si>
  <si>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</si>
  <si>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</si>
  <si>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</si>
  <si>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</si>
  <si>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</si>
  <si>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</si>
  <si>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</si>
  <si>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</si>
  <si>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</si>
  <si>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</si>
  <si>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</si>
  <si>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</si>
  <si>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</si>
  <si>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</si>
  <si>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</si>
  <si>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</si>
  <si>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</si>
  <si>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</si>
  <si>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</si>
  <si>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</si>
  <si>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</si>
  <si>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</si>
  <si>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</si>
  <si>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</si>
  <si>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</si>
  <si>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</si>
  <si>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</si>
  <si>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</si>
  <si>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</si>
  <si>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</si>
  <si>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</si>
  <si>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</si>
  <si>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</si>
  <si>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</si>
  <si>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</si>
  <si>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</si>
  <si>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</si>
  <si>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</si>
  <si>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</si>
  <si>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</si>
  <si>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</si>
  <si>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</si>
  <si>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</si>
  <si>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</si>
  <si>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</si>
  <si>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</si>
  <si>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</si>
  <si>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</si>
  <si>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</si>
  <si>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</si>
  <si>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</si>
  <si>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</si>
  <si>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</si>
  <si>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</si>
  <si>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</si>
  <si>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</si>
  <si>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</si>
  <si>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</si>
  <si>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</si>
  <si>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</si>
  <si>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</si>
  <si>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</si>
  <si>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</si>
  <si>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</si>
  <si>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</si>
  <si>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</si>
  <si>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</si>
  <si>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</si>
  <si>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</si>
  <si>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</si>
  <si>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</si>
  <si>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</si>
  <si>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</si>
  <si>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</si>
  <si>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</si>
  <si>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</si>
  <si>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</si>
  <si>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</si>
  <si>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</si>
  <si>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</si>
  <si>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</si>
  <si>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</si>
  <si>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</si>
  <si>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</si>
  <si>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</si>
  <si>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</si>
  <si>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</si>
  <si>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</si>
  <si>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</si>
  <si>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</si>
  <si>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</si>
  <si>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</si>
  <si>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</si>
  <si>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</si>
  <si>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</si>
  <si>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</si>
  <si>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</si>
  <si>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</si>
  <si>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</si>
  <si>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</si>
  <si>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</si>
  <si>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</si>
  <si>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</si>
  <si>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</si>
  <si>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</si>
  <si>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</si>
  <si>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</si>
  <si>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</si>
  <si>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</si>
  <si>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</si>
  <si>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</si>
  <si>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</si>
  <si>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</si>
  <si>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</si>
  <si>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</si>
  <si>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</si>
  <si>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</si>
  <si>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</si>
  <si>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</si>
  <si>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</si>
  <si>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</si>
  <si>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</si>
  <si>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</si>
  <si>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</si>
  <si>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</si>
  <si>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</si>
  <si>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</si>
  <si>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</si>
  <si>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</si>
  <si>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</si>
  <si>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</si>
  <si>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</si>
  <si>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</si>
  <si>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</si>
  <si>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</si>
  <si>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</si>
  <si>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</si>
  <si>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</si>
  <si>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</si>
  <si>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</si>
  <si>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</si>
  <si>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</si>
  <si>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</si>
  <si>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</si>
  <si>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</si>
  <si>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</si>
  <si>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</si>
  <si>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</si>
  <si>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</si>
  <si>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</si>
  <si>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</si>
  <si>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</si>
  <si>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</si>
  <si>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</si>
  <si>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</si>
  <si>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</si>
  <si>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</si>
  <si>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</si>
  <si>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</si>
  <si>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</si>
  <si>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</si>
  <si>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</si>
  <si>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</si>
  <si>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</si>
  <si>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</si>
  <si>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</si>
  <si>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</si>
  <si>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</si>
  <si>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</si>
  <si>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</si>
  <si>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</si>
  <si>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</si>
  <si>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</si>
  <si>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</si>
  <si>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</si>
  <si>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</si>
  <si>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</si>
  <si>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</si>
  <si>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</si>
  <si>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</si>
  <si>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</si>
  <si>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</si>
  <si>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</si>
  <si>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</si>
  <si>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</si>
  <si>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</si>
  <si>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</si>
  <si>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</si>
  <si>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</si>
  <si>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</si>
  <si>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</si>
  <si>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</si>
  <si>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</si>
  <si>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</si>
  <si>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</si>
  <si>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</si>
  <si>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</si>
  <si>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</si>
  <si>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</si>
  <si>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</si>
  <si>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</si>
  <si>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</si>
  <si>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</si>
  <si>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</si>
  <si>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</si>
  <si>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</si>
  <si>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</si>
  <si>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</si>
  <si>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</si>
  <si>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</si>
  <si>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</si>
  <si>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</si>
  <si>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</si>
  <si>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</si>
  <si>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</si>
  <si>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</si>
  <si>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</si>
  <si>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</si>
  <si>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</si>
  <si>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</si>
  <si>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</si>
  <si>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</si>
  <si>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</si>
  <si>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</si>
  <si>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</si>
  <si>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</si>
  <si>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</si>
  <si>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</si>
  <si>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</si>
  <si>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</si>
  <si>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</si>
  <si>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</si>
  <si>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</si>
  <si>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</si>
  <si>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</si>
  <si>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</si>
  <si>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</si>
  <si>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</si>
  <si>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</si>
  <si>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</si>
  <si>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</si>
  <si>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</si>
  <si>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</si>
  <si>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</si>
  <si>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</si>
  <si>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</si>
  <si>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</si>
  <si>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</si>
  <si>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</si>
  <si>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</si>
  <si>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</si>
  <si>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</si>
  <si>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</si>
  <si>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</si>
  <si>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</si>
  <si>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</si>
  <si>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</si>
  <si>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</si>
  <si>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</si>
  <si>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</si>
  <si>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</si>
  <si>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</si>
  <si>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</si>
  <si>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</si>
  <si>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</si>
  <si>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</si>
  <si>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</si>
  <si>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</si>
  <si>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</si>
  <si>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</si>
  <si>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</si>
  <si>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</si>
  <si>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</si>
  <si>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</si>
  <si>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</si>
  <si>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</si>
  <si>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</si>
  <si>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</si>
  <si>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</si>
  <si>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</si>
  <si>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</si>
  <si>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</si>
  <si>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</si>
  <si>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</si>
  <si>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</si>
  <si>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</si>
  <si>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</si>
  <si>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</si>
  <si>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</si>
  <si>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</si>
  <si>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</si>
  <si>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</si>
  <si>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</si>
  <si>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</si>
  <si>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</si>
  <si>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</si>
  <si>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</si>
  <si>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</si>
  <si>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</si>
  <si>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</si>
  <si>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</si>
  <si>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</si>
  <si>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</si>
  <si>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</si>
  <si>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</si>
  <si>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</si>
  <si>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</si>
  <si>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</si>
  <si>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</si>
  <si>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</si>
  <si>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</si>
  <si>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</si>
  <si>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</si>
  <si>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</si>
  <si>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</si>
  <si>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</si>
  <si>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</si>
  <si>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</si>
  <si>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</si>
  <si>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</si>
  <si>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</si>
  <si>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</si>
  <si>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</si>
  <si>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</si>
  <si>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</si>
  <si>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</si>
  <si>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</si>
  <si>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</si>
  <si>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</si>
  <si>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</si>
  <si>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</si>
  <si>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</si>
  <si>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</si>
  <si>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</si>
  <si>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</si>
  <si>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</si>
  <si>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</si>
  <si>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</si>
  <si>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</si>
  <si>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</si>
  <si>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</si>
  <si>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</si>
  <si>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</si>
  <si>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</si>
  <si>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</si>
  <si>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</si>
  <si>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</si>
  <si>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</si>
  <si>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</si>
  <si>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</si>
  <si>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</si>
  <si>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</si>
  <si>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</si>
  <si>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</si>
  <si>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</si>
  <si>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</si>
  <si>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</si>
  <si>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</si>
  <si>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</si>
  <si>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</si>
  <si>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</si>
  <si>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</si>
  <si>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</si>
  <si>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</si>
  <si>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</si>
  <si>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</si>
  <si>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</si>
  <si>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</si>
  <si>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</si>
  <si>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</si>
  <si>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</si>
  <si>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</si>
  <si>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</si>
  <si>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</si>
  <si>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</si>
  <si>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</si>
  <si>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</si>
  <si>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</si>
  <si>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</si>
  <si>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</si>
  <si>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</si>
  <si>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</si>
  <si>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</si>
  <si>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</si>
  <si>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</si>
  <si>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</si>
  <si>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</si>
  <si>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</si>
  <si>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</si>
  <si>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</si>
  <si>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</si>
  <si>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</si>
  <si>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</si>
  <si>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</si>
  <si>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</si>
  <si>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</si>
  <si>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</si>
  <si>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</si>
  <si>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</si>
  <si>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</si>
  <si>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</si>
  <si>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</si>
  <si>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</si>
  <si>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</si>
  <si>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</si>
  <si>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</si>
  <si>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</si>
  <si>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</si>
  <si>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</si>
  <si>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</si>
  <si>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</si>
  <si>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</si>
  <si>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</si>
  <si>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</si>
  <si>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</si>
  <si>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</si>
  <si>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</si>
  <si>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</si>
  <si>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</si>
  <si>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</si>
  <si>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</si>
  <si>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</si>
  <si>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</si>
  <si>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</si>
  <si>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</si>
  <si>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</si>
  <si>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</si>
  <si>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</si>
  <si>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</si>
  <si>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</si>
  <si>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</si>
  <si>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</si>
  <si>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</si>
  <si>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</si>
  <si>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</si>
  <si>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</si>
  <si>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</si>
  <si>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</si>
  <si>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</si>
  <si>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</si>
  <si>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</si>
  <si>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</si>
  <si>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</si>
  <si>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</si>
  <si>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</si>
  <si>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</si>
  <si>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</si>
  <si>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</si>
  <si>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</si>
  <si>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</si>
  <si>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</si>
  <si>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</si>
  <si>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</si>
  <si>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</si>
  <si>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</si>
  <si>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</si>
  <si>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</si>
  <si>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</si>
  <si>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</si>
  <si>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</si>
  <si>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</si>
  <si>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</si>
  <si>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</si>
  <si>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</si>
  <si>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</si>
  <si>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</si>
  <si>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</si>
  <si>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</si>
  <si>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</si>
  <si>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</si>
  <si>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</si>
  <si>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</si>
  <si>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</si>
  <si>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</si>
  <si>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</si>
  <si>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</si>
  <si>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</si>
  <si>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</si>
  <si>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</si>
  <si>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</si>
  <si>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</si>
  <si>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</si>
  <si>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</si>
  <si>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</si>
  <si>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</si>
  <si>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</si>
  <si>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</si>
  <si>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</si>
  <si>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</si>
  <si>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</si>
  <si>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</si>
  <si>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</si>
  <si>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</si>
  <si>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</si>
  <si>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</si>
  <si>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</si>
  <si>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</si>
  <si>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</si>
  <si>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</si>
  <si>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</si>
  <si>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</si>
  <si>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</si>
  <si>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</si>
  <si>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</si>
  <si>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</si>
  <si>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</si>
  <si>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</si>
  <si>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</si>
  <si>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</si>
  <si>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</si>
  <si>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</si>
  <si>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</si>
  <si>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</si>
  <si>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</si>
  <si>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</si>
  <si>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</si>
  <si>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</si>
  <si>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</si>
  <si>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</si>
  <si>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</si>
  <si>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</si>
  <si>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</si>
  <si>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</si>
  <si>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</si>
  <si>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</si>
  <si>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</si>
  <si>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</si>
  <si>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</si>
  <si>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</si>
  <si>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</si>
  <si>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</si>
  <si>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</si>
  <si>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</si>
  <si>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</si>
  <si>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</si>
  <si>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</si>
  <si>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</si>
  <si>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</si>
  <si>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</si>
  <si>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</si>
  <si>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</si>
  <si>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</si>
  <si>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</si>
  <si>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</si>
  <si>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</si>
  <si>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</si>
  <si>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</si>
  <si>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</si>
  <si>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</si>
  <si>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</si>
  <si>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</si>
  <si>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</si>
  <si>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</si>
  <si>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</si>
  <si>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</si>
  <si>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</si>
  <si>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</si>
  <si>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</si>
  <si>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</si>
  <si>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</si>
  <si>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</si>
  <si>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</si>
  <si>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</si>
  <si>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</si>
  <si>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</si>
  <si>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</si>
  <si>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</si>
  <si>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</si>
  <si>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</si>
  <si>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</si>
  <si>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</si>
  <si>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</si>
  <si>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</si>
  <si>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</si>
  <si>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</si>
  <si>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</si>
  <si>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</si>
  <si>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</si>
  <si>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</si>
  <si>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</si>
  <si>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</si>
  <si>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</si>
  <si>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</si>
  <si>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</si>
  <si>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</si>
  <si>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</si>
  <si>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</si>
  <si>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</si>
  <si>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</si>
  <si>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</si>
  <si>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</si>
  <si>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</si>
  <si>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</si>
  <si>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</si>
  <si>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</si>
  <si>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</si>
  <si>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</si>
  <si>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</si>
  <si>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</si>
  <si>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</si>
  <si>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</si>
  <si>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</si>
  <si>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</si>
  <si>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</si>
  <si>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</si>
  <si>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</si>
  <si>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</si>
  <si>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</si>
  <si>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</si>
  <si>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</si>
  <si>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</si>
  <si>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</si>
  <si>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</si>
  <si>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</si>
  <si>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</si>
  <si>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</si>
  <si>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</si>
  <si>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</si>
  <si>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</si>
  <si>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</si>
  <si>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</si>
  <si>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</si>
  <si>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</si>
  <si>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</si>
  <si>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</si>
  <si>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</si>
  <si>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</si>
  <si>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</si>
  <si>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</si>
  <si>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</si>
  <si>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</si>
  <si>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</si>
  <si>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</si>
  <si>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</si>
  <si>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</si>
  <si>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</si>
  <si>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</si>
  <si>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</si>
  <si>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</si>
  <si>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</si>
  <si>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</si>
  <si>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</si>
  <si>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</si>
  <si>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</si>
  <si>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</si>
  <si>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</si>
  <si>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</si>
  <si>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</si>
  <si>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</si>
  <si>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</si>
  <si>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</si>
  <si>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</si>
  <si>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</si>
  <si>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</si>
  <si>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</si>
  <si>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</si>
  <si>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</si>
  <si>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</si>
  <si>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</si>
  <si>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</si>
  <si>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</si>
  <si>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</si>
  <si>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</si>
  <si>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</si>
  <si>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</si>
  <si>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</si>
  <si>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</si>
  <si>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</si>
  <si>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</si>
  <si>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</si>
  <si>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</si>
  <si>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</si>
  <si>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</si>
  <si>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</si>
  <si>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</si>
  <si>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</si>
  <si>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</si>
  <si>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</si>
  <si>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</si>
  <si>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</si>
  <si>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</si>
  <si>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</si>
  <si>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</si>
  <si>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</si>
  <si>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</si>
  <si>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</si>
  <si>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</si>
  <si>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</si>
  <si>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</si>
  <si>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</si>
  <si>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</si>
  <si>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</si>
  <si>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</si>
  <si>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</si>
  <si>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</si>
  <si>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</si>
  <si>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</si>
  <si>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</si>
  <si>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</si>
  <si>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</si>
  <si>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</si>
  <si>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</si>
  <si>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</si>
  <si>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</si>
  <si>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</si>
  <si>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</si>
  <si>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</si>
  <si>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</si>
  <si>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</si>
  <si>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</si>
  <si>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</si>
  <si>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</si>
  <si>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</si>
  <si>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</si>
  <si>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</si>
  <si>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</si>
  <si>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</si>
  <si>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</si>
  <si>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</si>
  <si>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</si>
  <si>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</si>
  <si>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</si>
  <si>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</si>
  <si>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</si>
  <si>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</si>
  <si>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</si>
  <si>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</si>
  <si>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</si>
  <si>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</si>
  <si>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</si>
  <si>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</si>
  <si>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</si>
  <si>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</si>
  <si>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</si>
  <si>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</si>
  <si>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</si>
  <si>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</si>
  <si>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</si>
  <si>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</si>
  <si>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</si>
  <si>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</si>
  <si>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</si>
  <si>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</si>
  <si>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</si>
  <si>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</si>
  <si>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</si>
  <si>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</si>
  <si>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</si>
  <si>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</si>
  <si>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</si>
  <si>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</si>
  <si>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</si>
  <si>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</si>
  <si>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</si>
  <si>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</si>
  <si>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</si>
  <si>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</si>
  <si>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</si>
  <si>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</si>
  <si>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</si>
  <si>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</si>
  <si>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</si>
  <si>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</si>
  <si>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</si>
  <si>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</si>
  <si>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</si>
  <si>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</si>
  <si>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</si>
  <si>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</si>
  <si>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</si>
  <si>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</si>
  <si>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</si>
  <si>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</si>
  <si>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</si>
  <si>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</si>
  <si>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</si>
  <si>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</si>
  <si>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</si>
  <si>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</si>
  <si>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</si>
  <si>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</si>
  <si>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</si>
  <si>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</si>
  <si>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</si>
  <si>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</si>
  <si>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</si>
  <si>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</si>
  <si>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</si>
  <si>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</si>
  <si>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</si>
  <si>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</si>
  <si>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</si>
  <si>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</si>
  <si>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</si>
  <si>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</si>
  <si>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</si>
  <si>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</si>
  <si>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</si>
  <si>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</si>
  <si>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</si>
  <si>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</si>
  <si>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</si>
  <si>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</si>
  <si>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</si>
  <si>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</si>
  <si>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</si>
  <si>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</si>
  <si>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</si>
  <si>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</si>
  <si>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</si>
  <si>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</si>
  <si>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</si>
  <si>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</si>
  <si>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</si>
  <si>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</si>
  <si>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</si>
  <si>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</si>
  <si>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</si>
  <si>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</si>
  <si>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</si>
  <si>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</si>
  <si>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</si>
  <si>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</si>
  <si>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</si>
  <si>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</si>
  <si>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</si>
  <si>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</si>
  <si>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</si>
  <si>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</si>
  <si>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</si>
  <si>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</si>
  <si>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</si>
  <si>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</si>
  <si>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</si>
  <si>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</si>
  <si>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</si>
  <si>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</si>
  <si>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</si>
  <si>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</si>
  <si>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</si>
  <si>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</si>
  <si>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</si>
  <si>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</si>
  <si>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</si>
  <si>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</si>
  <si>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</si>
  <si>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</si>
  <si>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</si>
  <si>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</si>
  <si>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</si>
  <si>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</si>
  <si>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</si>
  <si>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</si>
  <si>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</si>
  <si>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</si>
  <si>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</si>
  <si>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</si>
  <si>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</si>
  <si>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</si>
  <si>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</si>
  <si>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</si>
  <si>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</si>
  <si>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</si>
  <si>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</si>
  <si>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</si>
  <si>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</si>
  <si>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</si>
  <si>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</si>
  <si>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</si>
  <si>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</si>
  <si>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</si>
  <si>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</si>
  <si>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</si>
  <si>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</si>
  <si>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</si>
  <si>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</si>
  <si>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</si>
  <si>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</si>
  <si>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</si>
  <si>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</si>
  <si>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</si>
  <si>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</si>
  <si>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</si>
  <si>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</si>
  <si>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</si>
  <si>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</si>
  <si>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</si>
  <si>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</si>
  <si>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</si>
  <si>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</si>
  <si>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</si>
  <si>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</si>
  <si>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</si>
  <si>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</si>
  <si>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</si>
  <si>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</si>
  <si>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</si>
  <si>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</si>
  <si>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</si>
  <si>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</si>
  <si>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</si>
  <si>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</si>
  <si>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</si>
  <si>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</si>
  <si>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</si>
  <si>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</si>
  <si>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</si>
  <si>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</si>
  <si>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</si>
  <si>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</si>
  <si>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</si>
  <si>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</si>
  <si>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</si>
  <si>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</si>
  <si>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</si>
  <si>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</si>
  <si>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</si>
  <si>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</si>
  <si>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</si>
  <si>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</si>
  <si>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</si>
  <si>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</si>
  <si>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</si>
  <si>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</si>
  <si>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</si>
  <si>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</si>
  <si>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</si>
  <si>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</si>
  <si>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</si>
  <si>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</si>
  <si>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</si>
  <si>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</si>
  <si>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</si>
  <si>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</si>
  <si>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</si>
  <si>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</si>
  <si>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</si>
  <si>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</si>
  <si>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</si>
  <si>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</si>
  <si>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</si>
  <si>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</si>
  <si>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</si>
  <si>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</si>
  <si>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</si>
  <si>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</si>
  <si>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</si>
  <si>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</si>
  <si>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</si>
  <si>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</si>
  <si>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</si>
  <si>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</si>
  <si>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</si>
  <si>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</si>
  <si>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</si>
  <si>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</si>
  <si>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</si>
  <si>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</si>
  <si>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</si>
  <si>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</si>
  <si>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</si>
  <si>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</si>
  <si>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</si>
  <si>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</si>
  <si>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</si>
  <si>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</si>
  <si>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</si>
  <si>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</si>
  <si>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</si>
  <si>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</si>
  <si>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</si>
  <si>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</si>
  <si>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</si>
  <si>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</si>
  <si>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</si>
  <si>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</si>
  <si>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</si>
  <si>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</si>
  <si>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</si>
  <si>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</si>
  <si>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</si>
  <si>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</si>
  <si>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</si>
  <si>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</si>
  <si>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</si>
  <si>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</si>
  <si>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</si>
  <si>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</si>
  <si>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</si>
  <si>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</si>
  <si>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</si>
  <si>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</si>
  <si>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</si>
  <si>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</si>
  <si>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</si>
  <si>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</si>
  <si>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</si>
  <si>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</si>
  <si>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</si>
  <si>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</si>
  <si>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</si>
  <si>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</si>
  <si>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</si>
  <si>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</si>
  <si>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</si>
  <si>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</si>
  <si>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</si>
  <si>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</si>
  <si>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</si>
  <si>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</si>
  <si>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</si>
  <si>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</si>
  <si>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</si>
  <si>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</si>
  <si>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</si>
  <si>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</si>
  <si>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</si>
  <si>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</si>
  <si>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</si>
  <si>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</si>
  <si>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</si>
  <si>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</si>
  <si>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</si>
  <si>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</si>
  <si>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</si>
  <si>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</si>
  <si>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</si>
  <si>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</si>
  <si>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</si>
  <si>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</si>
  <si>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</si>
  <si>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</si>
  <si>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</si>
  <si>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</si>
  <si>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</si>
  <si>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</si>
  <si>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</si>
  <si>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</si>
  <si>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</si>
  <si>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</si>
  <si>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</si>
  <si>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</si>
  <si>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</si>
  <si>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</si>
  <si>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</si>
  <si>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</si>
  <si>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</si>
  <si>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</si>
  <si>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</si>
  <si>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</si>
  <si>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</si>
  <si>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</si>
  <si>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</si>
  <si>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</si>
  <si>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</si>
  <si>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</si>
  <si>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</si>
  <si>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</si>
  <si>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</si>
  <si>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</si>
  <si>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</si>
  <si>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</si>
  <si>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</si>
  <si>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</si>
  <si>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</si>
  <si>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</si>
  <si>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</si>
  <si>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</si>
  <si>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</si>
  <si>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</si>
  <si>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</si>
  <si>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</si>
  <si>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</si>
  <si>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</si>
  <si>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</si>
  <si>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</si>
  <si>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</si>
  <si>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</si>
  <si>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</si>
  <si>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</si>
  <si>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</si>
  <si>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</si>
  <si>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</si>
  <si>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</si>
  <si>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</si>
  <si>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</si>
  <si>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</si>
  <si>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</si>
  <si>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</si>
  <si>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</si>
  <si>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</si>
  <si>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</si>
  <si>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</si>
  <si>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</si>
  <si>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</si>
  <si>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</si>
  <si>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</si>
  <si>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</si>
  <si>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</si>
  <si>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</si>
  <si>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</si>
  <si>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</si>
  <si>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</si>
  <si>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</si>
  <si>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</si>
  <si>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</si>
  <si>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</si>
  <si>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</si>
  <si>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</si>
  <si>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</si>
  <si>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</si>
  <si>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</si>
  <si>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</si>
  <si>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</si>
  <si>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</si>
  <si>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</si>
  <si>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</si>
  <si>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</si>
  <si>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</si>
  <si>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</si>
  <si>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</si>
  <si>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</si>
  <si>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</si>
  <si>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</si>
  <si>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</si>
  <si>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</si>
  <si>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</si>
  <si>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</si>
  <si>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</si>
  <si>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</si>
  <si>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</si>
  <si>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</si>
  <si>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</si>
  <si>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</si>
  <si>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</si>
  <si>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</si>
  <si>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</si>
  <si>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</si>
  <si>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</si>
  <si>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</si>
  <si>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</si>
  <si>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</si>
  <si>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</si>
  <si>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</si>
  <si>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</si>
  <si>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</si>
  <si>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</si>
  <si>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</si>
  <si>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</si>
  <si>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</si>
  <si>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</si>
  <si>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</si>
  <si>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</si>
  <si>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</si>
  <si>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</si>
  <si>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</si>
  <si>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</si>
  <si>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</si>
  <si>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</si>
  <si>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</si>
  <si>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</si>
  <si>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</si>
  <si>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</si>
  <si>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</si>
  <si>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</si>
  <si>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</si>
  <si>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</si>
  <si>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</si>
  <si>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</si>
  <si>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</si>
  <si>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</si>
  <si>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</si>
  <si>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</si>
  <si>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</si>
  <si>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</si>
  <si>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</si>
  <si>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</si>
  <si>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</si>
  <si>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</si>
  <si>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</si>
  <si>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</si>
  <si>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</si>
  <si>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</si>
  <si>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</si>
  <si>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</si>
  <si>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</si>
  <si>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</si>
  <si>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</si>
  <si>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</si>
  <si>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</si>
  <si>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</si>
  <si>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</si>
  <si>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</si>
  <si>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</si>
  <si>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</si>
  <si>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</si>
  <si>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</si>
  <si>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</si>
  <si>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</si>
  <si>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</si>
  <si>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</si>
  <si>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</si>
  <si>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</si>
  <si>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</si>
  <si>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</si>
  <si>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</si>
  <si>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</si>
  <si>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</si>
  <si>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</si>
  <si>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</si>
  <si>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</si>
  <si>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</si>
  <si>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</si>
  <si>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</si>
  <si>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</si>
  <si>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</si>
  <si>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</si>
  <si>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</si>
  <si>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</si>
  <si>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</si>
  <si>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</si>
  <si>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</si>
  <si>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</si>
  <si>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</si>
  <si>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</si>
  <si>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</si>
  <si>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</si>
  <si>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</si>
  <si>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</si>
  <si>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</si>
  <si>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</si>
  <si>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</si>
  <si>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</si>
  <si>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</si>
  <si>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</si>
  <si>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</si>
  <si>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</si>
  <si>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</si>
  <si>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</si>
  <si>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</si>
  <si>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</si>
  <si>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</si>
  <si>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</si>
  <si>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</si>
  <si>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</si>
  <si>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</si>
  <si>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</si>
  <si>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</si>
  <si>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</si>
  <si>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</si>
  <si>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</si>
  <si>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</si>
  <si>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</si>
  <si>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</si>
  <si>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</si>
  <si>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</si>
  <si>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</si>
  <si>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</si>
  <si>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</si>
  <si>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</si>
  <si>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</si>
  <si>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</si>
  <si>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</si>
  <si>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</si>
  <si>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</si>
  <si>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</si>
  <si>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</si>
  <si>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</si>
  <si>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</si>
  <si>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</si>
  <si>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</si>
  <si>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</si>
  <si>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</si>
  <si>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</si>
  <si>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</si>
  <si>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</si>
  <si>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</si>
  <si>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</si>
  <si>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</si>
  <si>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</si>
  <si>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</si>
  <si>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</si>
  <si>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</si>
  <si>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</si>
  <si>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</si>
  <si>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</si>
  <si>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</si>
  <si>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</si>
  <si>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</si>
  <si>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</si>
  <si>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</si>
  <si>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</si>
  <si>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</si>
  <si>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</si>
  <si>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</si>
  <si>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</si>
  <si>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</si>
  <si>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</si>
  <si>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</si>
  <si>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</si>
  <si>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</si>
  <si>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</si>
  <si>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</si>
  <si>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</si>
  <si>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</si>
  <si>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</si>
  <si>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</si>
  <si>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</si>
  <si>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</si>
  <si>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</si>
  <si>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</si>
  <si>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</si>
  <si>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</si>
  <si>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</si>
  <si>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</si>
  <si>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</si>
  <si>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</si>
  <si>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</si>
  <si>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</si>
  <si>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</si>
  <si>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</si>
  <si>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</si>
  <si>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</si>
  <si>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</si>
  <si>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</si>
  <si>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</si>
  <si>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</si>
  <si>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</si>
  <si>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</si>
  <si>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</si>
  <si>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</si>
  <si>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</si>
  <si>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</si>
  <si>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</si>
  <si>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</si>
  <si>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</si>
  <si>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</si>
  <si>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</si>
  <si>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</si>
  <si>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</si>
  <si>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</si>
  <si>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</si>
  <si>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</si>
  <si>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</si>
  <si>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</si>
  <si>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</si>
  <si>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</si>
  <si>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</si>
  <si>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</si>
  <si>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</si>
  <si>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</si>
  <si>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</si>
  <si>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</si>
  <si>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</si>
  <si>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</si>
  <si>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</si>
  <si>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</si>
  <si>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</si>
  <si>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</si>
  <si>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</si>
  <si>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</si>
  <si>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</si>
  <si>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</si>
  <si>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</si>
  <si>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</si>
  <si>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</si>
  <si>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</si>
  <si>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</si>
  <si>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</si>
  <si>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</si>
  <si>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</si>
  <si>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</si>
  <si>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</si>
  <si>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</si>
  <si>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</si>
  <si>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</si>
  <si>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</si>
  <si>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</si>
  <si>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</si>
  <si>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</si>
  <si>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</si>
  <si>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</si>
  <si>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</si>
  <si>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</si>
  <si>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</si>
  <si>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</si>
  <si>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</si>
  <si>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</si>
  <si>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</si>
  <si>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</si>
  <si>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</si>
  <si>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</si>
  <si>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</si>
  <si>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</si>
  <si>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</si>
  <si>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</si>
  <si>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</si>
  <si>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</si>
  <si>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</si>
  <si>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</si>
  <si>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</si>
  <si>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</si>
  <si>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</si>
  <si>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</si>
  <si>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</si>
  <si>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</si>
  <si>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</si>
  <si>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</si>
  <si>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</si>
  <si>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</si>
  <si>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</si>
  <si>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</si>
  <si>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</si>
  <si>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</si>
  <si>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</si>
  <si>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</si>
  <si>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</si>
  <si>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</si>
  <si>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</si>
  <si>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</si>
  <si>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</si>
  <si>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</si>
  <si>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</si>
  <si>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</si>
  <si>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</si>
  <si>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</si>
  <si>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</si>
  <si>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</si>
  <si>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</si>
  <si>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</si>
  <si>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</si>
  <si>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</si>
  <si>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</si>
  <si>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</si>
  <si>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</si>
  <si>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</si>
  <si>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</si>
  <si>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</si>
  <si>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</si>
  <si>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</si>
  <si>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</si>
  <si>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</si>
  <si>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</si>
  <si>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</si>
  <si>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</si>
  <si>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</si>
  <si>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</si>
  <si>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</si>
  <si>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</si>
  <si>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</si>
  <si>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</si>
  <si>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</si>
  <si>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</si>
  <si>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</si>
  <si>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</si>
  <si>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</si>
  <si>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</si>
  <si>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</si>
  <si>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</si>
  <si>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</si>
  <si>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</si>
  <si>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</si>
  <si>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</si>
  <si>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</si>
  <si>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</si>
  <si>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</si>
  <si>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</si>
  <si>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</si>
  <si>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</si>
  <si>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</si>
  <si>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</si>
  <si>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</si>
  <si>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</si>
  <si>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</si>
  <si>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</si>
  <si>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</si>
  <si>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</si>
  <si>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</si>
  <si>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</si>
  <si>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</si>
  <si>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</si>
  <si>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</si>
  <si>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</si>
  <si>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</si>
  <si>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</si>
  <si>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</si>
  <si>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</si>
  <si>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</si>
  <si>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</si>
  <si>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</si>
  <si>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</si>
  <si>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</si>
  <si>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</si>
  <si>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</si>
  <si>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</si>
  <si>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</si>
  <si>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</si>
  <si>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</si>
  <si>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</si>
  <si>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</si>
  <si>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</si>
  <si>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</si>
  <si>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</si>
  <si>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</si>
  <si>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</si>
  <si>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</si>
  <si>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</si>
  <si>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</si>
  <si>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</si>
  <si>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</si>
  <si>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</si>
  <si>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</si>
  <si>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</si>
  <si>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</si>
  <si>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</si>
  <si>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</si>
  <si>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</si>
  <si>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</si>
  <si>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</si>
  <si>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</si>
  <si>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</si>
  <si>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</si>
  <si>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</si>
  <si>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</si>
  <si>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</si>
  <si>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</si>
  <si>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</si>
  <si>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</si>
  <si>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</si>
  <si>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</si>
  <si>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</si>
  <si>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</si>
  <si>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</si>
  <si>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</si>
  <si>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</si>
  <si>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</si>
  <si>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</si>
  <si>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</si>
  <si>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</si>
  <si>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</si>
  <si>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</si>
  <si>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</si>
  <si>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</si>
  <si>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</si>
  <si>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</si>
  <si>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</si>
  <si>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</si>
  <si>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</si>
  <si>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</si>
  <si>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</si>
  <si>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</si>
  <si>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</si>
  <si>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</si>
  <si>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</si>
  <si>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</si>
  <si>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</si>
  <si>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</si>
  <si>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</si>
  <si>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</si>
  <si>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</si>
  <si>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</si>
  <si>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</si>
  <si>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</si>
  <si>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</si>
  <si>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</si>
  <si>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</si>
  <si>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</si>
  <si>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</si>
  <si>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</si>
  <si>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</si>
  <si>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</si>
  <si>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</si>
  <si>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</si>
  <si>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</si>
  <si>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</si>
  <si>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</si>
  <si>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</si>
  <si>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</si>
  <si>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</si>
  <si>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</si>
  <si>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</si>
  <si>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</si>
  <si>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</si>
  <si>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</si>
  <si>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</si>
  <si>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</si>
  <si>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</si>
  <si>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</si>
  <si>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</si>
  <si>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</si>
  <si>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</si>
  <si>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</si>
  <si>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</si>
  <si>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</si>
  <si>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</si>
  <si>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</si>
  <si>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</si>
  <si>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</si>
  <si>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</si>
  <si>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</si>
  <si>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</si>
  <si>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</si>
  <si>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</si>
  <si>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</si>
  <si>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</si>
  <si>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</si>
  <si>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</si>
  <si>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</si>
  <si>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</si>
  <si>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</si>
  <si>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</si>
  <si>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</si>
  <si>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</si>
  <si>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</si>
  <si>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</si>
  <si>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</si>
  <si>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</si>
  <si>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</si>
  <si>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</si>
  <si>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</si>
  <si>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</si>
  <si>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</si>
  <si>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</si>
  <si>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</si>
  <si>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</si>
  <si>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</si>
  <si>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</si>
  <si>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</si>
  <si>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</si>
  <si>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</si>
  <si>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</si>
  <si>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</si>
  <si>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</si>
  <si>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</si>
  <si>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</si>
  <si>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</si>
  <si>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</si>
  <si>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</si>
  <si>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</si>
  <si>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</si>
  <si>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</si>
  <si>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</si>
  <si>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</si>
  <si>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</si>
  <si>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</si>
  <si>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</si>
  <si>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</si>
  <si>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</si>
  <si>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</si>
  <si>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</si>
  <si>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</si>
  <si>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</si>
  <si>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</si>
  <si>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</si>
  <si>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</si>
  <si>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</si>
  <si>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</si>
  <si>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</si>
  <si>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</si>
  <si>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</si>
  <si>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</si>
  <si>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</si>
  <si>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</si>
  <si>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</si>
  <si>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</si>
  <si>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</si>
  <si>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</si>
  <si>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</si>
  <si>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</si>
  <si>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</si>
  <si>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</si>
  <si>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</si>
  <si>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</si>
  <si>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</si>
  <si>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</si>
  <si>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</si>
  <si>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</si>
  <si>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</si>
  <si>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</si>
  <si>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</si>
  <si>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</si>
  <si>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</si>
  <si>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</si>
  <si>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</si>
  <si>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</si>
  <si>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</si>
  <si>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</si>
  <si>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</si>
  <si>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</si>
  <si>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</si>
  <si>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</si>
  <si>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</si>
  <si>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</si>
  <si>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</si>
  <si>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</si>
  <si>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</si>
  <si>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</si>
  <si>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</si>
  <si>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</si>
  <si>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</si>
  <si>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</si>
  <si>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</si>
  <si>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</si>
  <si>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</si>
  <si>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</si>
  <si>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</si>
  <si>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</si>
  <si>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</si>
  <si>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</si>
  <si>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</si>
  <si>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</si>
  <si>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</si>
  <si>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</si>
  <si>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</si>
  <si>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</si>
  <si>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</si>
  <si>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</si>
  <si>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</si>
  <si>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</si>
  <si>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</si>
  <si>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</si>
  <si>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</si>
  <si>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</si>
  <si>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</si>
  <si>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</si>
  <si>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</si>
  <si>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</si>
  <si>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</si>
  <si>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</si>
  <si>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</si>
  <si>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</si>
  <si>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</si>
  <si>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</si>
  <si>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</si>
  <si>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</si>
  <si>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</si>
  <si>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</si>
  <si>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</si>
  <si>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</si>
  <si>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</si>
  <si>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</si>
  <si>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</si>
  <si>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</si>
  <si>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</si>
  <si>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</si>
  <si>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</si>
  <si>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</si>
  <si>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</si>
  <si>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</si>
  <si>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</si>
  <si>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</si>
  <si>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</si>
  <si>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</si>
  <si>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</si>
  <si>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</si>
  <si>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</si>
  <si>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</si>
  <si>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</si>
  <si>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</si>
  <si>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</si>
  <si>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</si>
  <si>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</si>
  <si>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</si>
  <si>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</si>
  <si>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</si>
  <si>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</si>
  <si>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</si>
  <si>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</si>
  <si>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</si>
  <si>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</si>
  <si>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</si>
  <si>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</si>
  <si>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</si>
  <si>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</si>
  <si>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</si>
  <si>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</si>
  <si>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</si>
  <si>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</si>
  <si>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</si>
  <si>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</si>
  <si>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</si>
  <si>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</si>
  <si>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</si>
  <si>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</si>
  <si>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</si>
  <si>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</si>
  <si>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</si>
  <si>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</si>
  <si>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</si>
  <si>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</si>
  <si>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</si>
  <si>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</si>
  <si>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</si>
  <si>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</si>
  <si>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</si>
  <si>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</si>
  <si>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</si>
  <si>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</si>
  <si>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</si>
  <si>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</si>
  <si>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</si>
  <si>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</si>
  <si>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</si>
  <si>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</si>
  <si>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</si>
  <si>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</si>
  <si>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</si>
  <si>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</si>
  <si>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</si>
  <si>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</si>
  <si>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</si>
  <si>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</si>
  <si>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</si>
  <si>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</si>
  <si>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</si>
  <si>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</si>
  <si>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</si>
  <si>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</si>
  <si>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</si>
  <si>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</si>
  <si>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</si>
  <si>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</si>
  <si>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</si>
  <si>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</si>
  <si>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</si>
  <si>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</si>
  <si>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</si>
  <si>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</si>
  <si>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</si>
  <si>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</si>
  <si>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</si>
  <si>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</si>
  <si>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</si>
  <si>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</si>
  <si>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</si>
  <si>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</si>
  <si>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</si>
  <si>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</si>
  <si>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</si>
  <si>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</si>
  <si>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</si>
  <si>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</si>
  <si>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</si>
  <si>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</si>
  <si>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</si>
  <si>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</si>
  <si>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</si>
  <si>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</si>
  <si>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</si>
  <si>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</si>
  <si>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</si>
  <si>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</si>
  <si>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</si>
  <si>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</si>
  <si>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</si>
  <si>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</si>
  <si>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</si>
  <si>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</si>
  <si>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</si>
  <si>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</si>
  <si>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</si>
  <si>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</si>
  <si>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</si>
  <si>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</si>
  <si>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</si>
  <si>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</si>
  <si>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</si>
  <si>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</si>
  <si>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</si>
  <si>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</si>
  <si>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</si>
  <si>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</si>
  <si>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</si>
  <si>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</si>
  <si>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</si>
  <si>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</si>
  <si>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</si>
  <si>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</si>
  <si>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</si>
  <si>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</si>
  <si>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</si>
  <si>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</si>
  <si>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</si>
  <si>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</si>
  <si>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</si>
  <si>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</si>
  <si>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</si>
  <si>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</si>
  <si>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</si>
  <si>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</si>
  <si>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</si>
  <si>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</si>
  <si>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</si>
  <si>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</si>
  <si>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</si>
  <si>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</si>
  <si>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</si>
  <si>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</si>
  <si>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</si>
  <si>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</si>
  <si>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</si>
  <si>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</si>
  <si>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</si>
  <si>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</si>
  <si>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</si>
  <si>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</si>
  <si>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</si>
  <si>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</si>
  <si>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</si>
  <si>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</si>
  <si>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</si>
  <si>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</si>
  <si>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</si>
  <si>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</si>
  <si>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</si>
  <si>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</si>
  <si>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</si>
  <si>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</si>
  <si>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</si>
  <si>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</si>
  <si>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</si>
  <si>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</si>
  <si>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</si>
  <si>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</si>
  <si>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</si>
  <si>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</si>
  <si>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</si>
  <si>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</si>
  <si>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</si>
  <si>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</si>
  <si>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</si>
  <si>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</si>
  <si>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</si>
  <si>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</si>
  <si>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</si>
  <si>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</si>
  <si>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</si>
  <si>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</si>
  <si>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</si>
  <si>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</si>
  <si>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</si>
  <si>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</si>
  <si>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</si>
  <si>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</si>
  <si>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</si>
  <si>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</si>
  <si>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</si>
  <si>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</si>
  <si>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</si>
  <si>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</si>
  <si>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</si>
  <si>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</si>
  <si>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</si>
  <si>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</si>
  <si>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</si>
  <si>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</si>
  <si>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</si>
  <si>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</si>
  <si>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</si>
  <si>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</si>
  <si>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</si>
  <si>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</si>
  <si>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</si>
  <si>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</si>
  <si>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</si>
  <si>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</si>
  <si>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</si>
  <si>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</si>
  <si>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</si>
  <si>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</si>
  <si>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</si>
  <si>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</si>
  <si>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</si>
  <si>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</si>
  <si>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</si>
  <si>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</si>
  <si>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</si>
  <si>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</si>
  <si>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</si>
  <si>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</si>
  <si>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</si>
  <si>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</si>
  <si>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</si>
  <si>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</si>
  <si>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</si>
  <si>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</si>
  <si>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</si>
  <si>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</si>
  <si>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</si>
  <si>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</si>
  <si>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</si>
  <si>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</si>
  <si>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</si>
  <si>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</si>
  <si>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</si>
  <si>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</si>
  <si>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</si>
  <si>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</si>
  <si>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</si>
  <si>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</si>
  <si>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</si>
  <si>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</si>
  <si>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</si>
  <si>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</si>
  <si>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</si>
  <si>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</si>
  <si>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</si>
  <si>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</si>
  <si>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</si>
  <si>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</si>
  <si>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</si>
  <si>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</si>
  <si>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</si>
  <si>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</si>
  <si>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</si>
  <si>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</si>
  <si>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</si>
  <si>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</si>
  <si>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</si>
  <si>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</si>
  <si>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</si>
  <si>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</si>
  <si>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</si>
  <si>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</si>
  <si>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</si>
  <si>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</si>
  <si>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</si>
  <si>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</si>
  <si>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</si>
  <si>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</si>
  <si>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</si>
  <si>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</si>
  <si>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</si>
  <si>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</si>
  <si>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</si>
  <si>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</si>
  <si>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</si>
  <si>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</si>
  <si>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</si>
  <si>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</si>
  <si>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</si>
  <si>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</si>
  <si>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</si>
  <si>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</si>
  <si>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</si>
  <si>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</si>
  <si>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</si>
  <si>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</si>
  <si>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</si>
  <si>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</si>
  <si>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</si>
  <si>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</si>
  <si>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</si>
  <si>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</si>
  <si>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</si>
  <si>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</si>
  <si>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</si>
  <si>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</si>
  <si>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</si>
  <si>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</si>
  <si>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</si>
  <si>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</si>
  <si>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</si>
  <si>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</si>
  <si>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</si>
  <si>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</si>
  <si>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</si>
  <si>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</si>
  <si>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</si>
  <si>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</si>
  <si>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</si>
  <si>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</si>
  <si>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</si>
  <si>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</si>
  <si>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</si>
  <si>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</si>
  <si>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</si>
  <si>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</si>
  <si>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</si>
  <si>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</si>
  <si>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</si>
  <si>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</si>
  <si>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</si>
  <si>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</si>
  <si>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</si>
  <si>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</si>
  <si>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</si>
  <si>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</si>
  <si>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</si>
  <si>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</si>
  <si>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</si>
  <si>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</si>
  <si>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</si>
  <si>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</si>
  <si>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</si>
  <si>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</si>
  <si>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</si>
  <si>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</si>
  <si>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</si>
  <si>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</si>
  <si>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</si>
  <si>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</si>
  <si>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</si>
  <si>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</si>
  <si>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</si>
  <si>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</si>
  <si>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</si>
  <si>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</si>
  <si>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</si>
  <si>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</si>
  <si>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</si>
  <si>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</si>
  <si>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</si>
  <si>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</si>
  <si>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</si>
  <si>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</si>
  <si>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</si>
  <si>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</si>
  <si>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</si>
  <si>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</si>
  <si>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</si>
  <si>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</si>
  <si>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</si>
  <si>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</si>
  <si>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</si>
  <si>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</si>
  <si>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</si>
  <si>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</si>
  <si>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</si>
  <si>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</si>
  <si>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</si>
  <si>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</si>
  <si>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</si>
  <si>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</si>
  <si>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</si>
  <si>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</si>
  <si>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</si>
  <si>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</si>
  <si>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</si>
  <si>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</si>
  <si>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</si>
  <si>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</si>
  <si>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</si>
  <si>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</si>
  <si>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</si>
  <si>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</si>
  <si>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</si>
  <si>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</si>
  <si>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</si>
  <si>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</si>
  <si>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</si>
  <si>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</si>
  <si>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</si>
  <si>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</si>
  <si>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</si>
  <si>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</si>
  <si>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</si>
  <si>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</si>
  <si>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</si>
  <si>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</si>
  <si>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</si>
  <si>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</si>
  <si>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</si>
  <si>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</si>
  <si>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</si>
  <si>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</si>
  <si>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</si>
  <si>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</si>
  <si>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</si>
  <si>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</si>
  <si>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</si>
  <si>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</si>
  <si>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</si>
  <si>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</si>
  <si>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</si>
  <si>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</si>
  <si>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</si>
  <si>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</si>
  <si>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</si>
  <si>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</si>
  <si>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</si>
  <si>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</si>
  <si>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</si>
  <si>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</si>
  <si>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</si>
  <si>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</si>
  <si>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</si>
  <si>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</si>
  <si>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</si>
  <si>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</si>
  <si>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</si>
  <si>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</si>
  <si>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</si>
  <si>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</si>
  <si>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</si>
  <si>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</si>
  <si>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</si>
  <si>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</si>
  <si>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</si>
  <si>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</si>
  <si>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</si>
  <si>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</si>
  <si>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</si>
  <si>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</si>
  <si>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</si>
  <si>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</si>
  <si>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</si>
  <si>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</si>
  <si>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</si>
  <si>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</si>
  <si>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</si>
  <si>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</si>
  <si>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</si>
  <si>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</si>
  <si>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</si>
  <si>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</si>
  <si>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</si>
  <si>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</si>
  <si>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</si>
  <si>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</si>
  <si>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</si>
  <si>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</si>
  <si>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</si>
  <si>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</si>
  <si>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</si>
  <si>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</si>
  <si>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</si>
  <si>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</si>
  <si>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</si>
  <si>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</si>
  <si>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</si>
  <si>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</si>
  <si>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</si>
  <si>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</si>
  <si>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</si>
  <si>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</si>
  <si>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</si>
  <si>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</si>
  <si>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</si>
  <si>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</si>
  <si>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</si>
  <si>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</si>
  <si>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</si>
  <si>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</si>
  <si>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</si>
  <si>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</si>
  <si>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</si>
  <si>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</si>
  <si>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</si>
  <si>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</si>
  <si>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</si>
  <si>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</si>
  <si>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</si>
  <si>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</si>
  <si>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</si>
  <si>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</si>
  <si>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</si>
  <si>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</si>
  <si>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</si>
  <si>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</si>
  <si>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</si>
  <si>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</si>
  <si>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</si>
  <si>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</si>
  <si>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</si>
  <si>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</si>
  <si>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</si>
  <si>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</si>
  <si>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</si>
  <si>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</si>
  <si>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</si>
  <si>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</si>
  <si>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</si>
  <si>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</si>
  <si>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</si>
  <si>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</si>
  <si>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</si>
  <si>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</si>
  <si>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</si>
  <si>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</si>
  <si>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</si>
  <si>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</si>
  <si>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</si>
  <si>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</si>
  <si>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</si>
  <si>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</si>
  <si>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</si>
  <si>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</si>
  <si>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</si>
  <si>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</si>
  <si>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</si>
  <si>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</si>
  <si>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</si>
  <si>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</si>
  <si>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</si>
  <si>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</si>
  <si>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</si>
  <si>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</si>
  <si>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</si>
  <si>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</si>
  <si>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</si>
  <si>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</si>
  <si>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</si>
  <si>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</si>
  <si>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</si>
  <si>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</si>
  <si>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</si>
  <si>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</si>
  <si>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</si>
  <si>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</si>
  <si>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</si>
  <si>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</si>
  <si>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</si>
  <si>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</si>
  <si>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</si>
  <si>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</si>
  <si>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</si>
  <si>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</si>
  <si>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</si>
  <si>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</si>
  <si>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</si>
  <si>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</si>
  <si>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</si>
  <si>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</si>
  <si>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</si>
  <si>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</si>
  <si>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</si>
  <si>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</si>
  <si>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</si>
  <si>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</si>
  <si>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</si>
  <si>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</si>
  <si>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</si>
  <si>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</si>
  <si>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</si>
  <si>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</si>
  <si>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</si>
  <si>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</si>
  <si>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</si>
  <si>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</si>
  <si>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</si>
  <si>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</si>
  <si>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</si>
  <si>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</si>
  <si>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</si>
  <si>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</si>
  <si>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</si>
  <si>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</si>
  <si>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</si>
  <si>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</si>
  <si>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</si>
  <si>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</si>
  <si>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</si>
  <si>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</si>
  <si>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</si>
  <si>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</si>
  <si>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</si>
  <si>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</si>
  <si>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</si>
  <si>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</si>
  <si>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</si>
  <si>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</si>
  <si>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</si>
  <si>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</si>
  <si>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</si>
  <si>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</si>
  <si>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</si>
  <si>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</si>
  <si>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</si>
  <si>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</si>
  <si>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</si>
  <si>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</si>
  <si>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</si>
  <si>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</si>
  <si>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</si>
  <si>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</si>
  <si>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</si>
  <si>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</si>
  <si>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</si>
  <si>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</si>
  <si>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</si>
  <si>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</si>
  <si>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</si>
  <si>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</si>
  <si>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</si>
  <si>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</si>
  <si>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</si>
  <si>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</si>
  <si>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</si>
  <si>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</si>
  <si>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</si>
  <si>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</si>
  <si>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</si>
  <si>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</si>
  <si>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</si>
  <si>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</si>
  <si>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</si>
  <si>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</si>
  <si>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</si>
  <si>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</si>
  <si>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</si>
  <si>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</si>
  <si>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</si>
  <si>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</si>
  <si>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</si>
  <si>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</si>
  <si>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</si>
  <si>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</si>
  <si>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</si>
  <si>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</si>
  <si>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</si>
  <si>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</si>
  <si>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</si>
  <si>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</si>
  <si>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</si>
  <si>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</si>
  <si>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</si>
  <si>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</si>
  <si>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</si>
  <si>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</si>
  <si>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</si>
  <si>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</si>
  <si>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</si>
  <si>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</si>
  <si>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</si>
  <si>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</si>
  <si>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</si>
  <si>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</si>
  <si>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</si>
  <si>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</si>
  <si>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</si>
  <si>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</si>
  <si>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</si>
  <si>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</si>
  <si>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</si>
  <si>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</si>
  <si>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</si>
  <si>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</si>
  <si>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</si>
  <si>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</si>
  <si>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</si>
  <si>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</si>
  <si>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</si>
  <si>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</si>
  <si>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</si>
  <si>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</si>
  <si>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</si>
  <si>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</si>
  <si>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</si>
  <si>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</si>
  <si>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</si>
  <si>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</si>
  <si>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</si>
  <si>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</si>
  <si>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</si>
  <si>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</si>
  <si>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</si>
  <si>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</si>
  <si>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</si>
  <si>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</si>
  <si>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</si>
  <si>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</si>
  <si>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</si>
  <si>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</si>
  <si>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</si>
  <si>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</si>
  <si>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</si>
  <si>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</si>
  <si>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</si>
  <si>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</si>
  <si>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</si>
  <si>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</si>
  <si>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</si>
  <si>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</si>
  <si>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</si>
  <si>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</si>
  <si>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</si>
  <si>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</si>
  <si>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</si>
  <si>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</si>
  <si>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</si>
  <si>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</si>
  <si>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</si>
  <si>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</si>
  <si>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</si>
  <si>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</si>
  <si>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</si>
  <si>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</si>
  <si>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</si>
  <si>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</si>
  <si>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</si>
  <si>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</si>
  <si>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</si>
  <si>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</si>
  <si>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</si>
  <si>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</si>
  <si>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</si>
  <si>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</si>
  <si>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</si>
  <si>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</si>
  <si>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</si>
  <si>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</si>
  <si>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</si>
  <si>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</si>
  <si>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</si>
  <si>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</si>
  <si>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</si>
  <si>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</si>
  <si>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</si>
  <si>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</si>
  <si>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</si>
  <si>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</si>
  <si>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</si>
  <si>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</si>
  <si>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</si>
  <si>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</si>
  <si>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</si>
  <si>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</si>
  <si>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</si>
  <si>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</si>
  <si>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</si>
  <si>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</si>
  <si>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</si>
  <si>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</si>
  <si>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</si>
  <si>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</si>
  <si>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</si>
  <si>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</si>
  <si>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</si>
  <si>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</si>
  <si>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</si>
  <si>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</si>
  <si>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</si>
  <si>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</si>
  <si>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</si>
  <si>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</si>
  <si>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</si>
  <si>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</si>
  <si>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</si>
  <si>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</si>
  <si>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</si>
  <si>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</si>
  <si>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</si>
  <si>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</si>
  <si>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</si>
  <si>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</si>
  <si>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</si>
  <si>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</si>
  <si>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</si>
  <si>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</si>
  <si>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</si>
  <si>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</si>
  <si>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</si>
  <si>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</si>
  <si>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</si>
  <si>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</si>
  <si>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</si>
  <si>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</si>
  <si>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</si>
  <si>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</si>
  <si>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</si>
  <si>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</si>
  <si>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</si>
  <si>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</si>
  <si>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</si>
  <si>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</si>
  <si>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</si>
  <si>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</si>
  <si>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</si>
  <si>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</si>
  <si>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</si>
  <si>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</si>
  <si>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</si>
  <si>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</si>
  <si>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</si>
  <si>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</si>
  <si>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</si>
  <si>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</si>
  <si>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</si>
  <si>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</si>
  <si>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</si>
  <si>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</si>
  <si>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</si>
  <si>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</si>
  <si>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</si>
  <si>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</si>
  <si>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</si>
  <si>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</si>
  <si>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</si>
  <si>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</si>
  <si>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</si>
  <si>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</si>
  <si>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</si>
  <si>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</si>
  <si>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</si>
  <si>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</si>
  <si>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</si>
  <si>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</si>
  <si>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</si>
  <si>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</si>
  <si>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</si>
  <si>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</si>
  <si>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</si>
  <si>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</si>
  <si>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</si>
  <si>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</si>
  <si>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</si>
  <si>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</si>
  <si>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</si>
  <si>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</si>
  <si>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</si>
  <si>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</si>
  <si>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</si>
  <si>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</si>
  <si>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</si>
  <si>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</si>
  <si>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</si>
  <si>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</si>
  <si>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</si>
  <si>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</si>
  <si>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</si>
  <si>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</si>
  <si>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</si>
  <si>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</si>
  <si>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</si>
  <si>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</si>
  <si>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</si>
  <si>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</si>
  <si>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</si>
  <si>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</si>
  <si>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</si>
  <si>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</si>
  <si>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</si>
  <si>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</si>
  <si>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</si>
  <si>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</si>
  <si>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</si>
  <si>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</si>
  <si>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</si>
  <si>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</si>
  <si>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</si>
  <si>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</si>
  <si>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</si>
  <si>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</si>
  <si>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</si>
  <si>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</si>
  <si>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</si>
  <si>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</si>
  <si>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</si>
  <si>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</si>
  <si>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</si>
  <si>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</si>
  <si>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</si>
  <si>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</si>
  <si>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</si>
  <si>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</si>
  <si>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</si>
  <si>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</si>
  <si>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</si>
  <si>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</si>
  <si>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</si>
  <si>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</si>
  <si>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</si>
  <si>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</si>
  <si>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</si>
  <si>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</si>
  <si>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</si>
  <si>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</si>
  <si>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</si>
  <si>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</si>
  <si>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</si>
  <si>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</si>
  <si>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</si>
  <si>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</si>
  <si>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</si>
  <si>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</si>
  <si>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</si>
  <si>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</si>
  <si>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</si>
  <si>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</si>
  <si>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</si>
  <si>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</si>
  <si>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</si>
  <si>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</si>
  <si>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</si>
  <si>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</si>
  <si>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</si>
  <si>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</si>
  <si>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</si>
  <si>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</si>
  <si>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</si>
  <si>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</si>
  <si>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</si>
  <si>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</si>
  <si>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</si>
  <si>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</si>
  <si>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</si>
  <si>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</si>
  <si>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</si>
  <si>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</si>
  <si>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</si>
  <si>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</si>
  <si>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</si>
  <si>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</si>
  <si>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</si>
  <si>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</si>
  <si>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</si>
  <si>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</si>
  <si>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</si>
  <si>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</si>
  <si>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</si>
  <si>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</si>
  <si>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</si>
  <si>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</si>
  <si>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</si>
  <si>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</si>
  <si>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</si>
  <si>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</si>
  <si>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</si>
  <si>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</si>
  <si>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</si>
  <si>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</si>
  <si>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</si>
  <si>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</si>
  <si>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</si>
  <si>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</si>
  <si>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</si>
  <si>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</si>
  <si>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</si>
  <si>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</si>
  <si>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</si>
  <si>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</si>
  <si>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</si>
  <si>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</si>
  <si>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</si>
  <si>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</si>
  <si>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</si>
  <si>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</si>
  <si>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</si>
  <si>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</si>
  <si>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</si>
  <si>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</si>
  <si>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</si>
  <si>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</si>
  <si>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</si>
  <si>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</si>
  <si>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</si>
  <si>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</si>
  <si>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</si>
  <si>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</si>
  <si>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</si>
  <si>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</si>
  <si>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</si>
  <si>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</si>
  <si>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</si>
  <si>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</si>
  <si>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</si>
  <si>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</si>
  <si>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</si>
  <si>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</si>
  <si>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</si>
  <si>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</si>
  <si>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</si>
  <si>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</si>
  <si>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</si>
  <si>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</si>
  <si>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</si>
  <si>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</si>
  <si>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</si>
  <si>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</si>
  <si>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</si>
  <si>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</si>
  <si>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</si>
  <si>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</si>
  <si>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</si>
  <si>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</si>
  <si>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</si>
  <si>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</si>
  <si>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</si>
  <si>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</si>
  <si>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</si>
  <si>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</si>
  <si>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</si>
  <si>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</si>
  <si>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</si>
  <si>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</si>
  <si>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</si>
  <si>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</si>
  <si>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</si>
  <si>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</si>
  <si>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</si>
  <si>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</si>
  <si>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</si>
  <si>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</si>
  <si>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</si>
  <si>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</si>
  <si>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</si>
  <si>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</si>
  <si>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</si>
  <si>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</si>
  <si>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</si>
  <si>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</si>
  <si>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</si>
  <si>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</si>
  <si>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</si>
  <si>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</si>
  <si>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</si>
  <si>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</si>
  <si>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</si>
  <si>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</si>
  <si>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</si>
  <si>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</si>
  <si>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</si>
  <si>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</si>
  <si>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</si>
  <si>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</si>
  <si>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</si>
  <si>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</si>
  <si>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</si>
  <si>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</si>
  <si>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</si>
  <si>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</si>
  <si>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</si>
  <si>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</si>
  <si>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</si>
  <si>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</si>
  <si>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</si>
  <si>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</si>
  <si>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</si>
  <si>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</si>
  <si>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</si>
  <si>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</si>
  <si>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</si>
  <si>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</si>
  <si>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</si>
  <si>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</si>
  <si>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</si>
  <si>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</si>
  <si>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</si>
  <si>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</si>
  <si>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</si>
  <si>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</si>
  <si>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</si>
  <si>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</si>
  <si>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</si>
  <si>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</si>
  <si>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</si>
  <si>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</si>
  <si>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</si>
  <si>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</si>
  <si>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</si>
  <si>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</si>
  <si>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</si>
  <si>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</si>
  <si>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</si>
  <si>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</si>
  <si>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</si>
  <si>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</si>
  <si>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</si>
  <si>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</si>
  <si>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</si>
  <si>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</si>
  <si>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</si>
  <si>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</si>
  <si>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</si>
  <si>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</si>
  <si>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</si>
  <si>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</si>
  <si>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</si>
  <si>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</si>
  <si>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</si>
  <si>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</si>
  <si>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</si>
  <si>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</si>
  <si>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</si>
  <si>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</si>
  <si>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</si>
  <si>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</si>
  <si>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</si>
  <si>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</si>
  <si>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</si>
  <si>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</si>
  <si>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</si>
  <si>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</si>
  <si>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</si>
  <si>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</si>
  <si>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</si>
  <si>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</si>
  <si>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</si>
  <si>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</si>
  <si>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</si>
  <si>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</si>
  <si>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</si>
  <si>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</si>
  <si>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</si>
  <si>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</si>
  <si>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</si>
  <si>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</si>
  <si>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</si>
  <si>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</si>
  <si>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</si>
  <si>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</si>
  <si>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</si>
  <si>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</si>
  <si>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</si>
  <si>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</si>
  <si>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</si>
  <si>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</si>
  <si>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</si>
  <si>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</si>
  <si>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</si>
  <si>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</si>
  <si>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</si>
  <si>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</si>
  <si>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</si>
  <si>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</si>
  <si>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</si>
  <si>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</si>
  <si>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</si>
  <si>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</si>
  <si>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</si>
  <si>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</si>
  <si>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</si>
  <si>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</si>
  <si>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</si>
  <si>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</si>
  <si>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</si>
  <si>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</si>
  <si>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</si>
  <si>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</si>
  <si>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</si>
  <si>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</si>
  <si>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</si>
  <si>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</si>
  <si>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</si>
  <si>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</si>
  <si>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</si>
  <si>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</si>
  <si>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</si>
  <si>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</si>
  <si>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</si>
  <si>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</si>
  <si>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</si>
  <si>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</si>
  <si>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</si>
  <si>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</si>
  <si>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</si>
  <si>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</si>
  <si>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</si>
  <si>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</si>
  <si>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</si>
  <si>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</si>
  <si>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</si>
  <si>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</si>
  <si>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</si>
  <si>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</si>
  <si>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</si>
  <si>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</si>
  <si>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</si>
  <si>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</si>
  <si>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</si>
  <si>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</si>
  <si>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</si>
  <si>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</si>
  <si>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</si>
  <si>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</si>
  <si>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</si>
  <si>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</si>
  <si>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</si>
  <si>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</si>
  <si>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</si>
  <si>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</si>
  <si>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</si>
  <si>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</si>
  <si>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</si>
  <si>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</si>
  <si>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</si>
  <si>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</si>
  <si>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</si>
  <si>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</si>
  <si>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</si>
  <si>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</si>
  <si>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</si>
  <si>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</si>
  <si>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</si>
  <si>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</si>
  <si>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</si>
  <si>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</si>
  <si>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</si>
  <si>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</si>
  <si>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</si>
  <si>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</si>
  <si>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</si>
  <si>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</si>
  <si>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</si>
  <si>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</si>
  <si>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</si>
  <si>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</si>
  <si>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</si>
  <si>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</si>
  <si>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</si>
  <si>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</si>
  <si>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</si>
  <si>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</si>
  <si>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</si>
  <si>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</si>
  <si>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</si>
  <si>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</si>
  <si>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</si>
  <si>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</si>
  <si>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</si>
  <si>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</si>
  <si>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</si>
  <si>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</si>
  <si>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</si>
  <si>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</si>
  <si>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</si>
  <si>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</si>
  <si>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</si>
  <si>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</si>
  <si>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</si>
  <si>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</si>
  <si>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</si>
  <si>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</si>
  <si>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</si>
  <si>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</si>
  <si>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</si>
  <si>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</si>
  <si>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</si>
  <si>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</si>
  <si>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</si>
  <si>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</si>
  <si>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</si>
  <si>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</si>
  <si>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</si>
  <si>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</si>
  <si>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</si>
  <si>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</si>
  <si>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</si>
  <si>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</si>
  <si>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</si>
  <si>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</si>
  <si>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</si>
  <si>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</si>
  <si>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</si>
  <si>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</si>
  <si>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</si>
  <si>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</si>
  <si>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</si>
  <si>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</si>
  <si>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</si>
  <si>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</si>
  <si>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</si>
  <si>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</si>
  <si>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</si>
  <si>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</si>
  <si>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</si>
  <si>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</si>
  <si>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</si>
  <si>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</si>
  <si>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</si>
  <si>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</si>
  <si>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</si>
  <si>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</si>
  <si>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</si>
  <si>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</si>
  <si>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</si>
  <si>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</si>
  <si>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</si>
  <si>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</si>
  <si>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</si>
  <si>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</si>
  <si>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</si>
  <si>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</si>
  <si>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</si>
  <si>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</si>
  <si>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</si>
  <si>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</si>
  <si>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</si>
  <si>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</si>
  <si>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</si>
  <si>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</si>
  <si>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</si>
  <si>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</si>
  <si>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</si>
  <si>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</si>
  <si>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</si>
  <si>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</si>
  <si>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</si>
  <si>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</si>
  <si>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</si>
  <si>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</si>
  <si>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</si>
  <si>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</si>
  <si>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</si>
  <si>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</si>
  <si>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</si>
  <si>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</si>
  <si>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</si>
  <si>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</si>
  <si>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</si>
  <si>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</si>
  <si>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</si>
  <si>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</si>
  <si>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</si>
  <si>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</si>
  <si>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</si>
  <si>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</si>
  <si>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</si>
  <si>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</si>
  <si>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</si>
  <si>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</si>
  <si>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</si>
  <si>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</si>
  <si>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</si>
  <si>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</si>
  <si>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</si>
  <si>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</si>
  <si>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</si>
  <si>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</si>
  <si>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</si>
  <si>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</si>
  <si>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</si>
  <si>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</si>
  <si>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</si>
  <si>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</si>
  <si>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</si>
  <si>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</si>
  <si>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</si>
  <si>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</si>
  <si>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</si>
  <si>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</si>
  <si>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</si>
  <si>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</si>
  <si>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</si>
  <si>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</si>
  <si>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</si>
  <si>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</si>
  <si>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</si>
  <si>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</si>
  <si>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</si>
  <si>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</si>
  <si>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</si>
  <si>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</si>
  <si>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</si>
  <si>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</si>
  <si>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</si>
  <si>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</si>
  <si>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</si>
  <si>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</si>
  <si>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</si>
  <si>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</si>
  <si>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</si>
  <si>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</si>
  <si>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</si>
  <si>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</si>
  <si>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</si>
  <si>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</si>
  <si>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</si>
  <si>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</si>
  <si>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</si>
  <si>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</si>
  <si>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</si>
  <si>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</si>
  <si>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</si>
  <si>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</si>
  <si>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</si>
  <si>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</si>
  <si>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</si>
  <si>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</si>
  <si>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</si>
  <si>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</si>
  <si>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</si>
  <si>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</si>
  <si>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</si>
  <si>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</si>
  <si>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</si>
  <si>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</si>
  <si>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</si>
  <si>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</si>
  <si>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</si>
  <si>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</si>
  <si>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</si>
  <si>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</si>
  <si>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</si>
  <si>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</si>
  <si>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</si>
  <si>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</si>
  <si>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</si>
  <si>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</si>
  <si>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</si>
  <si>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</si>
  <si>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</si>
  <si>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</si>
  <si>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</si>
  <si>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</si>
  <si>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</si>
  <si>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</si>
  <si>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</si>
  <si>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</si>
  <si>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</si>
  <si>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</si>
  <si>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</si>
  <si>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</si>
  <si>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</si>
  <si>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</si>
  <si>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</si>
  <si>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</si>
  <si>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</si>
  <si>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</si>
  <si>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</si>
  <si>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</si>
  <si>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</si>
  <si>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</si>
  <si>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</si>
  <si>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</si>
  <si>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</si>
  <si>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</si>
  <si>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</si>
  <si>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</si>
  <si>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</si>
  <si>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</si>
  <si>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</si>
  <si>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</si>
  <si>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</si>
  <si>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</si>
  <si>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</si>
  <si>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</si>
  <si>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</si>
  <si>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</si>
  <si>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</si>
  <si>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</si>
  <si>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</si>
  <si>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</si>
  <si>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</si>
  <si>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</si>
  <si>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</si>
  <si>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</si>
  <si>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</si>
  <si>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</si>
  <si>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</si>
  <si>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</si>
  <si>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</si>
  <si>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</si>
  <si>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</si>
  <si>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</si>
  <si>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</si>
  <si>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</si>
  <si>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</si>
  <si>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</si>
  <si>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</si>
  <si>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</si>
  <si>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</si>
  <si>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</si>
  <si>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</si>
  <si>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</si>
  <si>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</si>
  <si>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</si>
  <si>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</si>
  <si>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</si>
  <si>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</si>
  <si>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</si>
  <si>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</si>
  <si>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</si>
  <si>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</si>
  <si>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</si>
  <si>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</si>
  <si>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</si>
  <si>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</si>
  <si>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</si>
  <si>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</si>
  <si>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</si>
  <si>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</si>
  <si>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</si>
  <si>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</si>
  <si>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PCM-20251003-00000555</t>
  </si>
  <si>
    <t xml:space="preserve">ETA 110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</si>
  <si>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</si>
  <si>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</si>
  <si>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</si>
  <si>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</si>
  <si>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</si>
  <si>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</si>
  <si>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</si>
  <si>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</si>
  <si>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</si>
  <si>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</si>
  <si>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</si>
  <si>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</si>
  <si>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</si>
  <si>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</si>
  <si>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</si>
  <si>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</si>
  <si>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</si>
  <si>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</si>
  <si>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</si>
  <si>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</si>
  <si>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</si>
  <si>
    <t>No PCM</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</si>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</sst>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1" totalsRowShown="0" headerRowDxfId="157" dataDxfId="156" headerRowBorderDxfId="154" tableBorderDxfId="155" totalsRowBorderDxfId="153">
  <autoFilter ref="A1:CJ3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270.47069340277812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45933.419119328704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45933.419119328704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45933.419119328704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45933.419119328704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45933.419119328704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45933.419119328704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45933.419119328704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45933.419119328704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45933.419119328704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45933.419119328704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45933.419119328704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45933.419119328704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45933.419119328704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45933.419119328704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45933.419119328704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45933.419119328704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45933.419119328704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45933.419119328704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45933.419119328704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45933.419119328704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45933.419119328704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45933.419119328704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45933.419119328704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45933.419119328704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45933.419119328704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45933.419119328704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45933.419119328704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45933.419119328704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45933.419119328704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45933.419119328704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45933.419119328704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45933.419119328704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45933.419119328704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45933.419119328704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45933.419119328704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45933.419119328704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45933.419119328704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45933.419119328704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45933.419119328704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45933.419119328704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45933.419119328704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45933.419119328704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45933.419119328704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45933.419119328704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45933.419119328704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45933.419119328704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45933.419119328704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45933.419119328704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45933.419119328704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45933.419119328704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45933.419119328704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45933.419119328704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45933.419119328704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45933.419119328704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45933.419119328704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45933.419119328704</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1"/>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241.76733692129346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126.69203599537286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108.41928136574279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2</v>
      </c>
      <c r="D6" s="18" t="s">
        <v>27473</v>
      </c>
      <c r="E6" s="131" t="s">
        <v>38964</v>
      </c>
      <c r="F6" s="132">
        <v>45933.380208333336</v>
      </c>
      <c r="G6" s="133">
        <f ca="1">IFERROR(NOW()-F6,"-")</f>
        <v>3.8910995368496515E-2</v>
      </c>
      <c r="H6" s="132">
        <v>45933.373888888891</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v>1</v>
      </c>
      <c r="D7" s="18" t="s">
        <v>27483</v>
      </c>
      <c r="E7" s="131"/>
      <c r="F7" s="132"/>
      <c r="G7" s="133">
        <f ca="1">IFERROR(NOW()-F7,"-")</f>
        <v>45933.419119328704</v>
      </c>
      <c r="H7" s="132"/>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27473</v>
      </c>
      <c r="E8" s="131" t="s">
        <v>38964</v>
      </c>
      <c r="F8" s="132">
        <v>45933.380208333336</v>
      </c>
      <c r="G8" s="133">
        <f ca="1">IFERROR(NOW()-F8,"-")</f>
        <v>3.8910995368496515E-2</v>
      </c>
      <c r="H8" s="132">
        <v>45933.373888888891</v>
      </c>
      <c r="I8" s="18" t="str">
        <f>IFERROR(VLOOKUP(D8,DB!A:F,6,0),"")</f>
        <v>SCECO</v>
      </c>
      <c r="J8" s="18" t="str">
        <f>IFERROR(VLOOKUP(D8,DB!A:G,7,0),"")</f>
        <v>Dead</v>
      </c>
      <c r="K8" s="19" t="s">
        <v>39053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45933.419119328704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45933.419119328704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45933.419119328704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45933.419119328704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45933.419119328704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45933.419119328704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45933.419119328704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45933.419119328704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45933.419119328704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45933.419119328704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45933.419119328704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45933.419119328704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45933.419119328704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45933.419119328704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45933.419119328704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45933.419119328704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45933.419119328704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45933.419119328704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45933.419119328704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45933.419119328704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45933.419119328704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45933.419119328704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45933.419119328704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45933.419119328704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45933.419119328704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45933.419119328704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45933.419119328704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45933.419119328704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45933.419119328704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45933.419119328704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45933.419119328704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45933.419119328704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45933.419119328704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45933.419119328704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45933.419119328704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45933.419119328704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45933.419119328704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45933.419119328704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45933.419119328704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45933.419119328704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45933.419119328704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45933.419119328704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45933.419119328704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45933.419119328704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45933.419119328704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45933.419119328704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45933.419119328704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45933.419119328704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45933.419119328704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45933.419119328704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45933.419119328704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45933.419119328704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45933.419119328704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45933.419119328704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45933.419119328704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45933.419119328704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45933.419119328704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45933.419119328704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45933.419119328704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45933.419119328704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45933.419119328704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45933.419119328704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45933.419119328704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45933.419119328704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45933.419119328704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45933.419119328704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45933.419119328704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45933.419119328704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45933.419119328704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45933.419119328704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45933.419119328704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45933.419119328704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45933.419119328704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45933.419119328704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45933.419119328704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45933.419119328704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45933.419119328704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45933.419119328704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45933.419119328704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45933.419119328704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45933.419119328704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45933.419119328704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45933.419119328704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45933.419119328704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45933.419119328704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45933.419119328704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45933.419119328704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45933.419119328704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45933.419119328704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45933.419119328704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45933.419119328704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45933.419119328704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45933.419119328704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45933.419119328704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45933.419119328704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45933.419119328704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45933.419119328704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45933.419119328704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45933.419119328704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45933.419119328704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45933.419119328704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45933.419119328704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45933.419119328704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45933.419119328704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45933.419119328704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45933.419119328704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45933.419119328704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45933.419119328704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45933.419119328704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45933.419119328704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45933.419119328704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45933.419119328704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45933.419119328704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45933.419119328704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45933.419119328704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45933.419119328704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45933.419119328704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45933.419119328704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45933.419119328704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45933.419119328704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45933.419119328704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45933.419119328704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45933.419119328704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45933.419119328704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45933.419119328704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45933.419119328704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45933.419119328704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45933.419119328704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45933.419119328704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45933.419119328704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45933.419119328704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45933.419119328704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45933.419119328704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45933.419119328704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45933.419119328704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45933.419119328704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45933.419119328704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45933.419119328704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45933.419119328704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45933.419119328704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45933.419119328704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45933.419119328704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45933.419119328704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45933.419119328704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45933.419119328704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45933.419119328704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45933.419119328704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45933.419119328704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45933.419119328704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45933.419119328704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45933.419119328704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45933.419119328704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45933.419119328704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45933.419119328704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45933.419119328704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45933.419119328704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45933.419119328704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45933.419119328704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45933.419119328704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45933.419119328704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45933.419119328704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45933.419119328704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45933.419119328704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45933.419119328704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45933.419119328704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45933.419119328704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45933.419119328704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45933.419119328704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45933.419119328704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45933.419119328704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45933.419119328704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45933.419119328704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45933.419119328704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45933.419119328704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45933.419119328704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45933.419119328704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45933.419119328704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45933.419119328704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45933.419119328704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45933.419119328704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45933.419119328704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45933.419119328704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45933.419119328704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45933.419119328704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45933.419119328704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45933.419119328704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45933.419119328704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45933.419119328704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45933.419119328704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45933.419119328704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45933.419119328704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45933.419119328704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45933.419119328704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45933.419119328704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45933.419119328704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45933.419119328704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45933.419119328704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45933.419119328704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45933.419119328704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45933.419119328704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45933.419119328704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45933.419119328704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45933.419119328704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45933.419119328704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45933.419119328704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45933.419119328704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45933.419119328704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45933.419119328704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45933.419119328704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45933.419119328704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45933.419119328704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45933.419119328704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45933.419119328704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45933.419119328704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45933.419119328704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45933.419119328704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45933.419119328704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45933.419119328704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45933.419119328704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45933.419119328704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45933.419119328704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45933.419119328704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45933.419119328704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45933.419119328704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45933.419119328704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45933.419119328704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45933.419119328704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45933.419119328704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45933.419119328704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45933.419119328704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45933.419119328704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45933.419119328704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45933.419119328704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45933.419119328704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45933.419119328704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45933.419119328704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45933.419119328704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45933.419119328704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45933.419119328704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45933.419119328704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45933.419119328704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45933.419119328704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45933.419119328704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45933.419119328704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45933.419119328704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45933.419119328704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45933.419119328704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45933.419119328704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45933.419119328704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45933.419119328704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45933.419119328704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45933.419119328704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45933.419119328704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45933.419119328704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45933.419119328704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45933.419119328704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45933.419119328704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45933.419119328704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45933.419119328704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45933.419119328704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45933.419119328704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45933.419119328704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45933.419119328704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45933.419119328704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45933.419119328704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45933.419119328704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45933.419119328704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45933.419119328704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45933.419119328704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45933.419119328704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45933.419119328704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45933.419119328704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45933.419119328704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45933.419119328704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45933.419119328704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45933.419119328704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45933.419119328704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45933.419119328704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45933.419119328704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45933.419119328704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45933.419119328704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45933.419119328704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45933.419119328704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45933.419119328704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45933.419119328704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45933.419119328704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45933.419119328704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45933.419119328704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45933.419119328704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45933.419119328704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45933.419119328704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45933.419119328704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45933.419119328704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45933.419119328704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45933.419119328704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45933.419119328704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45933.419119328704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45933.419119328704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45933.419119328704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45933.419119328704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45933.419119328704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45933.419119328704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45933.419119328704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45933.419119328704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45933.419119328704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45933.419119328704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45933.419119328704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45933.419119328704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45933.419119328704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45933.419119328704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45933.419119328704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45933.419119328704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45933.419119328704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45933.419119328704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45933.419119328704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45933.419119328704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45933.419119328704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45933.419119328704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45933.419119328704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45933.419119328704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45933.419119328704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45933.419119328704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45933.419119328704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45933.419119328704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45933.419119328704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45933.419119328704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45933.419119328704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45933.419119328704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45933.419119328704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45933.419119328704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45933.419119328704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45933.419119328704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45933.419119328704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sheetData>
  <dataValidations count="2">
    <dataValidation allowBlank="1" showInputMessage="1" showErrorMessage="1" sqref="E1" xr:uid="{4D935161-CDD3-4592-B877-3FB59C99E142}"/>
    <dataValidation type="list" allowBlank="1" showInputMessage="1" showErrorMessage="1" sqref="E3:E3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45933.419119328704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45933.419119328704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45933.419119328704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45933.419119328704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45933.419119328704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45933.419119328704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45933.419119328704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45933.419119328704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45933.419119328704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45933.419119328704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45933.419119328704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45933.419119328704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45933.419119328704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45933.419119328704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45933.419119328704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45933.419119328704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45933.419119328704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45933.419119328704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45933.419119328704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45933.419119328704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45933.419119328704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45933.419119328704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45933.419119328704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45933.419119328704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45933.419119328704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45933.419119328704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45933.419119328704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45933.419119328704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45933.419119328704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45933.419119328704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45933.419119328704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45933.419119328704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45933.419119328704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45933.419119328704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45933.419119328704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45933.419119328704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45933.419119328704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45933.419119328704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45933.419119328704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45933.419119328704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45933.419119328704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45933.419119328704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45933.419119328704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45933.419119328704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45933.419119328704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45933.419119328704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45933.419119328704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45933.419119328704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45933.419119328704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45933.419119328704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45933.419119328704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45933.419119328704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45933.419119328704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45933.419119328704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45933.419119328704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45933.419119328704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45933.419119328704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45933.419119328704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45933.419119328704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45933.419119328704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45933.419119328704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45933.419119328704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45933.419119328704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45933.419119328704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45933.419119328704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45933.419119328704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45933.419119328704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45933.419119328704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45933.419119328704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45933.419119328704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45933.419119328704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45933.419119328704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45933.419119328704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45933.419119328704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45933.419119328704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45933.419119328704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45933.419119328704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45933.419119328704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45933.419119328704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45933.419119328704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45933.419119328704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45933.419119328704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45933.419119328704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45933.419119328704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45933.419119328704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45933.419119328704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45933.419119328704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45933.419119328704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45933.419119328704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45933.419119328704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45933.419119328704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45933.419119328704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45933.419119328704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45933.419119328704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45933.419119328704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45933.419119328704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45933.419119328704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45933.419119328704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45933.419119328704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45933.419119328704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45933.419119328704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45933.419119328704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45933.419119328704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45933.419119328704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45933.419119328704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45933.419119328704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45933.419119328704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45933.419119328704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45933.419119328704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45933.419119328704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45933.419119328704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45933.419119328704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45933.419119328704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45933.419119328704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45933.419119328704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45933.419119328704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45933.419119328704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45933.419119328704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45933.419119328704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45933.419119328704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45933.419119328704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45933.419119328704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45933.419119328704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45933.419119328704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45933.419119328704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45933.419119328704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45933.419119328704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45933.419119328704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45933.419119328704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45933.419119328704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45933.419119328704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45933.419119328704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45933.419119328704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45933.419119328704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45933.419119328704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45933.419119328704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45933.419119328704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45933.419119328704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45933.419119328704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45933.419119328704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45933.419119328704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45933.419119328704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45933.419119328704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45933.419119328704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45933.419119328704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45933.419119328704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45933.419119328704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45933.419119328704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45933.419119328704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45933.419119328704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45933.419119328704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45933.419119328704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45933.419119328704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45933.419119328704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45933.419119328704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45933.419119328704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45933.419119328704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45933.419119328704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45933.419119328704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45933.419119328704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45933.419119328704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45933.419119328704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45933.419119328704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45933.419119328704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45933.419119328704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45933.419119328704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45933.419119328704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45933.419119328704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45933.419119328704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45933.419119328704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45933.419119328704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45933.419119328704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45933.419119328704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45933.419119328704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45933.419119328704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45933.419119328704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45933.419119328704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45933.419119328704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45933.419119328704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45933.419119328704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45933.419119328704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45933.419119328704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45933.419119328704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45933.419119328704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45933.419119328704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45933.419119328704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45933.419119328704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45933.419119328704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45933.419119328704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45933.419119328704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45933.419119328704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45933.419119328704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45933.419119328704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45933.419119328704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45933.419119328704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45933.419119328704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45933.419119328704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45933.419119328704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45933.419119328704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45933.419119328704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45933.419119328704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45933.419119328704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45933.419119328704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45933.419119328704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45933.419119328704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45933.419119328704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45933.419119328704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45933.419119328704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45933.419119328704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45933.419119328704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45933.419119328704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45933.419119328704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45933.419119328704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45933.419119328704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45933.419119328704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45933.419119328704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45933.419119328704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45933.419119328704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45933.419119328704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45933.419119328704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45933.419119328704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45933.419119328704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45933.419119328704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45933.419119328704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45933.419119328704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45933.419119328704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45933.419119328704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45933.419119328704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45933.419119328704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45933.419119328704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45933.419119328704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45933.419119328704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45933.419119328704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45933.419119328704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45933.419119328704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45933.419119328704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45933.419119328704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45933.419119328704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45933.419119328704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45933.419119328704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45933.419119328704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45933.419119328704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45933.419119328704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45933.419119328704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45933.419119328704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45933.419119328704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45933.419119328704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45933.419119328704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45933.419119328704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45933.419119328704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45933.419119328704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45933.419119328704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45933.419119328704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45933.419119328704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45933.419119328704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45933.419119328704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45933.419119328704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45933.419119328704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45933.419119328704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45933.419119328704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45933.419119328704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45933.419119328704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45933.419119328704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45933.419119328704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45933.419119328704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45933.419119328704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45933.419119328704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45933.419119328704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45933.419119328704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45933.419119328704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45933.419119328704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45933.419119328704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45933.419119328704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45933.419119328704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45933.419119328704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45933.419119328704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45933.419119328704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45933.419119328704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45933.419119328704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45933.419119328704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45933.419119328704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45933.419119328704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45933.419119328704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45933.419119328704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45933.419119328704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45933.419119328704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45933.419119328704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45933.419119328704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45933.419119328704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45933.419119328704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45933.419119328704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45933.419119328704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45933.419119328704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45933.419119328704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45933.419119328704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45933.419119328704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45933.419119328704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45933.419119328704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45933.419119328704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45933.419119328704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45933.419119328704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45933.419119328704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45933.419119328704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45933.419119328704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45933.419119328704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45933.419119328704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45933.419119328704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45933.419119328704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45933.419119328704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45933.419119328704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45933.419119328704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45933.419119328704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45933.419119328704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45933.419119328704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45933.419119328704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45933.419119328704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45933.419119328704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45933.419119328704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45933.419119328704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45933.419119328704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45933.419119328704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45933.419119328704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45933.419119328704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45933.419119328704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45933.419119328704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45933.419119328704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45933.419119328704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45933.419119328704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45933.419119328704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45933.419119328704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45933.419119328704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45933.419119328704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45933.419119328704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45933.419119328704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45933.419119328704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45933.419119328704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45933.419119328704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45933.419119328704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45933.419119328704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45933.419119328704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45933.419119328704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45933.419119328704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45933.419119328704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45933.419119328704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45933.419119328704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45933.419119328704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45933.419119328704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45933.419119328704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45933.419119328704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45933.419119328704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45933.419119328704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45933.419119328704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45933.419119328704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45933.419119328704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45933.419119328704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45933.419119328704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45933.419119328704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45933.419119328704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45933.419119328704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45933.419119328704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45933.419119328704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45933.419119328704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45933.419119328704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45933.419119328704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45933.419119328704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45933.419119328704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45933.419119328704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45933.419119328704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45933.419119328704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45933.419119328704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45933.419119328704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45933.419119328704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45933.419119328704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45933.419119328704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45933.419119328704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45933.419119328704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45933.419119328704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45933.419119328704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45933.419119328704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45933.419119328704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45933.419119328704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45933.419119328704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45933.419119328704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45933.419119328704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45933.419119328704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45933.419119328704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45933.419119328704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45933.419119328704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45933.419119328704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45933.419119328704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45933.419119328704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45933.419119328704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45933.419119328704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45933.419119328704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45933.419119328704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45933.419119328704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45933.419119328704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45933.419119328704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45933.419119328704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45933.419119328704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45933.419119328704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45933.419119328704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45933.419119328704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45933.419119328704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45933.419119328704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45933.419119328704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45933.419119328704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45933.419119328704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45933.419119328704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45933.419119328704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45933.419119328704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45933.419119328704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45933.419119328704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45933.419119328704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45933.419119328704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45933.419119328704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45933.419119328704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45933.419119328704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45933.419119328704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45933.419119328704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45933.419119328704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45933.419119328704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45933.419119328704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45933.419119328704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45933.419119328704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45933.419119328704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45933.419119328704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45933.419119328704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45933.419119328704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45933.419119328704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45933.419119328704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45933.419119328704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45933.419119328704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45933.419119328704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45933.419119328704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45933.419119328704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45933.419119328704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45933.419119328704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45933.419119328704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45933.419119328704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45933.419119328704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45933.419119328704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45933.419119328704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45933.419119328704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45933.419119328704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45933.419119328704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45933.419119328704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45933.419119328704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45933.419119328704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45933.419119328704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45933.419119328704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45933.419119328704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45933.419119328704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45933.419119328704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45933.419119328704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45933.419119328704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45933.419119328704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45933.419119328704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45933.419119328704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45933.419119328704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45933.419119328704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45933.419119328704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45933.419119328704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45933.419119328704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45933.419119328704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45933.419119328704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45933.419119328704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45933.419119328704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45933.419119328704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45933.419119328704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45933.419119328704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45933.419119328704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45933.419119328704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45933.419119328704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45933.419119328704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45933.419119328704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45933.419119328704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45933.419119328704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45933.419119328704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45933.419119328704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45933.419119328704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45933.419119328704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45933.419119328704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45933.419119328704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45933.419119328704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45933.419119328704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45933.419119328704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45933.419119328704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45933.419119328704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45933.419119328704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45933.419119328704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45933.419119328704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45933.419119328704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45933.419119328704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45933.419119328704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45933.419119328704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45933.419119328704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45933.419119328704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45933.419119328704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45933.419119328704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45933.419119328704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45933.419119328704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45933.419119328704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45933.419119328704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45933.419119328704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45933.419119328704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45933.419119328704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45933.419119328704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45933.419119328704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45933.419119328704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45933.419119328704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45933.419119328704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45933.419119328704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45933.419119328704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45933.419119328704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45933.419119328704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45933.419119328704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45933.419119328704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45933.419119328704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45933.419119328704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45933.419119328704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45933.419119328704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45933.419119328704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45933.419119328704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45933.419119328704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45933.419119328704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45933.419119328704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45933.419119328704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45933.419119328704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45933.419119328704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45933.419119328704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45933.419119328704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45933.419119328704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45933.419119328704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45933.419119328704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45933.419119328704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45933.419119328704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45933.419119328704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45933.419119328704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45933.419119328704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45933.419119328704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45933.419119328704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45933.419119328704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45933.419119328704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45933.419119328704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45933.419119328704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45933.419119328704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45933.419119328704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45933.419119328704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45933.419119328704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45933.419119328704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45933.419119328704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45933.419119328704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45933.419119328704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45933.419119328704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45933.419119328704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45933.419119328704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45933.419119328704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45933.419119328704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45933.419119328704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45933.419119328704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45933.419119328704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45933.419119328704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45933.419119328704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45933.419119328704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45933.419119328704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45933.419119328704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45933.419119328704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45933.419119328704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45933.419119328704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45933.419119328704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45933.419119328704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45933.419119328704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45933.419119328704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45933.419119328704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45933.419119328704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45933.419119328704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45933.419119328704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45933.419119328704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45933.419119328704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45933.419119328704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45933.419119328704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45933.419119328704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45933.419119328704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45933.419119328704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45933.419119328704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45933.419119328704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45933.419119328704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45933.419119328704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45933.419119328704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45933.419119328704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45933.419119328704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45933.419119328704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45933.419119328704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45933.419119328704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45933.419119328704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45933.419119328704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45933.419119328704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45933.419119328704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45933.419119328704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45933.419119328704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45933.419119328704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45933.419119328704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45933.419119328704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45933.419119328704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45933.419119328704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45933.419119328704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45933.419119328704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45933.419119328704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45933.419119328704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45933.419119328704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45933.419119328704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45933.419119328704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45933.419119328704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45933.419119328704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45933.419119328704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45933.419119328704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45933.419119328704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45933.419119328704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45933.419119328704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45933.419119328704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45933.419119328704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45933.419119328704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45933.419119328704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45933.419119328704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45933.419119328704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45933.419119328704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45933.419119328704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45933.419119328704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45933.419119328704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45933.419119328704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45933.419119328704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45933.419119328704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45933.419119328704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45933.419119328704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45933.419119328704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45933.419119328704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45933.419119328704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45933.419119328704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45933.419119328704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45933.419119328704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45933.419119328704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45933.419119328704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45933.419119328704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45933.419119328704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45933.419119328704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45933.419119328704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45933.419119328704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45933.419119328704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45933.419119328704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45933.419119328704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45933.419119328704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45933.419119328704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45933.419119328704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45933.419119328704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45933.419119328704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45933.419119328704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45933.419119328704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45933.419119328704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45933.419119328704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45933.419119328704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45933.419119328704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45933.419119328704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45933.419119328704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45933.419119328704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45933.419119328704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45933.419119328704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45933.419119328704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45933.419119328704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45933.419119328704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45933.419119328704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45933.419119328704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45933.419119328704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45933.419119328704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45933.419119328704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45933.419119328704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45933.419119328704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45933.419119328704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45933.419119328704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45933.419119328704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45933.419119328704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45933.419119328704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45933.419119328704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45933.419119328704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45933.419119328704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45933.419119328704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45933.419119328704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45933.419119328704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45933.419119328704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45933.419119328704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45933.419119328704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45933.419119328704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45933.419119328704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45933.419119328704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45933.419119328704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45933.419119328704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45933.419119328704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45933.419119328704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45933.419119328704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45933.419119328704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45933.419119328704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45933.419119328704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45933.419119328704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45933.419119328704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45933.419119328704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45933.419119328704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45933.419119328704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45933.419119328704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45933.419119328704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45933.419119328704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45933.419119328704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45933.419119328704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45933.419119328704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45933.419119328704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45933.419119328704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45933.419119328704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45933.419119328704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45933.419119328704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45933.419119328704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45933.419119328704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45933.419119328704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45933.419119328704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45933.419119328704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45933.419119328704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45933.419119328704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45933.419119328704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45933.419119328704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45933.419119328704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45933.419119328704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45933.419119328704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45933.419119328704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45933.419119328704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45933.419119328704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45933.419119328704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45933.419119328704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45933.419119328704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45933.419119328704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45933.419119328704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45933.419119328704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45933.419119328704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45933.419119328704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45933.419119328704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45933.419119328704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45933.419119328704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45933.419119328704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45933.419119328704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45933.419119328704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45933.419119328704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45933.419119328704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45933.419119328704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45933.419119328704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45933.419119328704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45933.419119328704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45933.419119328704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45933.419119328704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45933.419119328704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45933.419119328704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45933.419119328704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45933.419119328704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45933.419119328704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45933.419119328704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45933.419119328704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45933.419119328704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45933.419119328704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45933.419119328704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45933.419119328704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45933.419119328704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45933.419119328704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45933.419119328704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45933.419119328704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45933.419119328704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45933.419119328704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45933.419119328704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45933.419119328704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45933.419119328704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45933.419119328704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45933.419119328704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45933.419119328704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45933.419119328704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45933.419119328704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45933.419119328704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45933.419119328704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45933.419119328704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45933.419119328704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45933.419119328704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45933.419119328704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45933.419119328704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45933.419119328704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45933.419119328704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45933.419119328704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45933.419119328704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45933.419119328704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45933.419119328704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45933.419119328704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45933.419119328704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45933.419119328704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45933.419119328704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45933.419119328704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45933.419119328704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45933.419119328704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45933.419119328704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45933.419119328704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45933.419119328704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45933.419119328704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45933.419119328704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45933.419119328704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45933.419119328704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45933.419119328704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45933.419119328704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45933.419119328704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45933.419119328704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45933.419119328704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45933.419119328704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45933.419119328704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45933.419119328704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45933.419119328704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45933.419119328704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45933.419119328704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45933.419119328704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45933.419119328704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45933.419119328704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45933.419119328704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45933.419119328704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45933.419119328704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45933.419119328704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45933.419119328704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45933.419119328704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45933.419119328704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45933.419119328704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45933.419119328704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45933.419119328704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45933.419119328704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45933.419119328704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45933.419119328704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45933.419119328704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45933.419119328704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45933.419119328704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45933.419119328704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45933.419119328704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45933.419119328704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45933.419119328704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45933.419119328704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45933.419119328704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45933.419119328704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45933.419119328704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45933.419119328704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45933.419119328704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45933.419119328704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45933.419119328704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45933.419119328704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45933.419119328704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45933.419119328704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45933.419119328704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45933.419119328704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45933.419119328704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45933.419119328704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45933.419119328704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45933.419119328704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45933.419119328704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45933.419119328704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45933.419119328704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45933.419119328704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45933.419119328704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45933.419119328704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45933.419119328704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45933.419119328704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45933.419119328704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45933.419119328704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45933.419119328704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45933.419119328704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45933.419119328704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45933.419119328704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45933.419119328704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45933.419119328704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45933.419119328704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45933.419119328704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45933.419119328704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45933.419119328704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45933.419119328704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45933.419119328704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45933.419119328704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45933.419119328704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45933.419119328704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45933.419119328704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45933.419119328704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45933.419119328704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45933.419119328704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45933.419119328704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45933.419119328704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45933.419119328704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45933.419119328704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45933.419119328704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45933.419119328704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45933.419119328704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45933.419119328704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45933.419119328704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45933.419119328704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45933.419119328704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45933.419119328704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45933.419119328704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45933.419119328704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45933.419119328704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45933.419119328704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45933.419119328704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45933.419119328704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45933.419119328704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45933.419119328704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45933.419119328704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45933.419119328704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45933.419119328704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45933.419119328704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45933.419119328704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45933.419119328704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45933.419119328704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45933.419119328704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45933.419119328704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45933.419119328704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45933.419119328704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45933.419119328704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45933.419119328704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45933.419119328704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45933.419119328704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45933.419119328704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45933.419119328704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45933.419119328704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45933.419119328704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45933.419119328704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45933.419119328704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45933.419119328704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45933.419119328704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45933.419119328704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45933.419119328704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45933.419119328704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45933.419119328704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45933.419119328704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45933.419119328704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45933.419119328704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45933.419119328704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45933.419119328704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45933.419119328704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45933.419119328704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45933.419119328704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45933.419119328704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45933.419119328704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45933.419119328704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45933.419119328704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45933.419119328704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45933.419119328704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45933.419119328704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45933.419119328704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45933.419119328704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45933.419119328704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45933.419119328704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45933.419119328704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45933.419119328704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45933.419119328704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45933.419119328704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45933.419119328704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45933.419119328704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45933.419119328704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45933.419119328704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45933.419119328704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45933.419119328704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45933.419119328704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45933.419119328704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45933.419119328704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45933.419119328704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45933.419119328704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45933.419119328704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45933.419119328704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45933.419119328704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45933.419119328704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45933.419119328704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45933.419119328704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45933.419119328704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45933.419119328704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45933.419119328704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45933.419119328704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45933.419119328704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45933.419119328704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45933.419119328704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45933.419119328704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45933.419119328704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45933.419119328704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45933.419119328704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45933.419119328704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45933.419119328704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45933.419119328704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45933.419119328704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45933.419119328704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45933.419119328704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45933.419119328704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45933.419119328704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45933.419119328704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45933.419119328704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45933.419119328704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45933.419119328704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45933.419119328704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45933.419119328704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45933.419119328704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45933.419119328704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45933.419119328704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45933.419119328704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45933.419119328704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45933.419119328704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45933.419119328704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45933.419119328704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45933.419119328704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45933.419119328704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45933.419119328704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45933.419119328704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45933.419119328704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45933.419119328704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45933.419119328704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45933.419119328704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45933.419119328704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45933.419119328704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45933.419119328704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45933.419119328704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45933.419119328704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45933.419119328704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45933.419119328704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45933.419119328704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45933.419119328704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45933.419119328704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45933.419119328704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45933.419119328704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45933.419119328704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45933.419119328704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45933.419119328704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45933.419119328704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45933.419119328704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45933.419119328704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45933.419119328704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45933.419119328704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45933.419119328704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45933.419119328704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45933.419119328704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45933.419119328704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45933.419119328704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45933.419119328704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45933.419119328704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45933.419119328704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45933.419119328704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45933.419119328704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45933.419119328704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45933.419119328704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45933.419119328704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45933.419119328704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45933.419119328704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45933.419119328704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45933.419119328704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45933.419119328704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45933.419119328704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45933.419119328704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45933.419119328704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45933.419119328704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45933.419119328704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45933.419119328704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45933.419119328704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45933.419119328704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45933.419119328704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45933.419119328704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45933.419119328704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45933.419119328704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45933.419119328704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45933.419119328704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45933.419119328704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45933.419119328704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45933.419119328704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45933.419119328704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45933.419119328704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45933.419119328704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45933.419119328704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45933.419119328704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45933.419119328704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45933.419119328704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45933.419119328704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45933.419119328704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45933.419119328704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45933.419119328704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45933.419119328704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45933.419119328704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45933.419119328704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45933.419119328704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45933.419119328704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45933.419119328704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45933.419119328704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45933.419119328704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45933.419119328704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45933.419119328704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45933.419119328704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45933.419119328704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45933.419119328704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45933.419119328704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45933.419119328704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45933.419119328704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45933.419119328704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45933.419119328704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45933.419119328704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45933.419119328704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45933.419119328704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45933.419119328704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45933.419119328704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45933.419119328704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45933.419119328704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45933.419119328704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45933.419119328704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45933.419119328704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45933.419119328704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45933.419119328704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45933.419119328704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45933.419119328704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45933.419119328704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45933.419119328704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45933.419119328704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45933.419119328704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45933.419119328704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45933.419119328704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45933.419119328704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45933.419119328704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45933.419119328704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45933.419119328704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45933.419119328704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45933.419119328704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45933.419119328704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45933.419119328704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45933.419119328704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45933.419119328704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45933.419119328704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45933.419119328704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45933.419119328704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45933.419119328704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45933.419119328704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45933.419119328704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45933.419119328704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45933.419119328704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45933.419119328704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45933.419119328704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45933.419119328704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45933.419119328704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45933.419119328704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45933.419119328704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45933.419119328704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45933.419119328704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45933.419119328704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45933.419119328704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45933.419119328704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45933.419119328704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45933.419119328704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45933.419119328704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45933.419119328704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45933.419119328704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45933.419119328704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45933.419119328704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45933.419119328704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45933.419119328704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45933.419119328704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45933.419119328704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45933.419119328704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45933.419119328704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45933.419119328704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45933.419119328704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45933.419119328704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45933.419119328704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45933.419119328704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45933.419119328704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45933.419119328704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45933.419119328704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45933.419119328704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45933.419119328704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45933.419119328704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45933.419119328704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45933.419119328704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45933.419119328704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45933.419119328704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45933.419119328704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45933.419119328704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45933.419119328704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45933.419119328704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45933.419119328704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45933.419119328704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45933.419119328704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45933.419119328704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45933.419119328704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45933.419119328704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45933.419119328704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45933.419119328704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45933.419119328704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45933.419119328704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45933.419119328704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45933.419119328704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45933.419119328704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45933.419119328704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45933.419119328704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45933.419119328704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45933.419119328704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45933.419119328704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45933.419119328704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45933.419119328704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45933.419119328704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45933.419119328704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45933.419119328704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45933.419119328704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45933.419119328704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45933.419119328704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45933.419119328704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45933.419119328704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45933.419119328704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45933.419119328704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45933.419119328704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45933.419119328704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45933.419119328704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45933.419119328704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45933.419119328704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45933.419119328704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45933.419119328704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45933.419119328704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45933.419119328704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45933.419119328704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45933.419119328704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45933.419119328704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45933.419119328704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45933.419119328704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45933.419119328704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45933.419119328704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45933.419119328704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45933.419119328704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45933.419119328704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229.93840173610806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2.5288415509276092</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0.37010312500206055</v>
      </c>
      <c r="H4" s="113">
        <v>45932.794976851852</v>
      </c>
      <c r="I4" s="110" t="str">
        <f>IFERROR(VLOOKUP(D4,DB!A:F,6,0),"")</f>
        <v>SCECO</v>
      </c>
      <c r="J4" s="110" t="str">
        <f>IFERROR(VLOOKUP(D4,DB!A:G,7,0),"")</f>
        <v>Vandalized+Vandalized</v>
      </c>
      <c r="K4" s="115" t="s">
        <v>39061</v>
      </c>
      <c r="L4" s="107" t="str">
        <f>IFERROR(VLOOKUP(D4,DB!A:I,9,0),"")</f>
        <v>Latis</v>
      </c>
    </row>
    <row r="5" spans="1:16" ht="15" customHeight="1">
      <c r="A5" s="110" t="s">
        <v>39062</v>
      </c>
      <c r="B5" s="110" t="str">
        <f>IFERROR(VLOOKUP(D5,DB!A:K,11,0),"")</f>
        <v>R4</v>
      </c>
      <c r="C5" s="111">
        <v>1</v>
      </c>
      <c r="D5" s="107" t="s">
        <v>36353</v>
      </c>
      <c r="E5" s="112" t="s">
        <v>39043</v>
      </c>
      <c r="F5" s="113">
        <v>45933.391493055555</v>
      </c>
      <c r="G5" s="114">
        <f ca="1">IFERROR(NOW()-F5,"")</f>
        <v>2.7626273149508052E-2</v>
      </c>
      <c r="H5" s="113">
        <v>45933.385763888888</v>
      </c>
      <c r="I5" s="110" t="str">
        <f>IFERROR(VLOOKUP(D5,DB!A:F,6,0),"")</f>
        <v>Generator-SG</v>
      </c>
      <c r="J5" s="110" t="str">
        <f>IFERROR(VLOOKUP(D5,DB!A:G,7,0),"")</f>
        <v>No BB Shifted</v>
      </c>
      <c r="K5" s="115" t="s">
        <v>39063</v>
      </c>
      <c r="L5" s="107" t="str">
        <f>IFERROR(VLOOKUP(D5,DB!A:I,9,0),"")</f>
        <v>Latis</v>
      </c>
    </row>
    <row r="6" spans="1:16" ht="15" customHeight="1">
      <c r="A6" s="110"/>
      <c r="B6" s="110" t="str">
        <f>IFERROR(VLOOKUP(D6,DB!A:K,11,0),"")</f>
        <v/>
      </c>
      <c r="C6" s="111"/>
      <c r="D6" s="107"/>
      <c r="E6" s="112"/>
      <c r="F6" s="113"/>
      <c r="G6" s="114">
        <f ca="1">IFERROR(NOW()-F6,"")</f>
        <v>45933.419119328704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45933.419119328704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45933.419119328704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45933.419119328704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45933.419119328704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45933.419119328704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45933.419119328704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45933.419119328704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45933.419119328704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45933.419119328704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45933.419119328704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45933.419119328704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45933.419119328704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45933.419119328704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45933.419119328704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45933.419119328704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45933.419119328704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45933.419119328704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45933.419119328704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45933.419119328704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45933.419119328704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45933.419119328704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45933.419119328704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45933.419119328704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45933.419119328704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45933.419119328704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45933.419119328704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45933.419119328704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45933.419119328704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45933.419119328704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45933.419119328704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45933.419119328704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45933.419119328704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45933.419119328704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45933.419119328704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45933.419119328704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45933.419119328704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45933.419119328704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45933.419119328704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45933.419119328704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45933.419119328704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45933.419119328704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45933.419119328704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45933.419119328704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45933.419119328704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45933.419119328704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45933.419119328704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45933.419119328704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45933.419119328704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45933.419119328704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45933.419119328704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45933.419119328704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45933.419119328704</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41.587059143515944</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7.2302420138876187</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45933.419119328704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45933.419119328704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45933.419119328704</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45933.419119328704</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45933.419119328704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45933.419119328704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45933.419119328704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45933.419119328704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45933.419119328704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45933.419119328704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45933.419119328704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45933.419119328704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45933.419119328704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45933.419119328704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45933.419119328704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45933.419119328704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45933.419119328704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45933.419119328704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45933.419119328704</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45933.419119328704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45933.419119328704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45933.419119328704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45933.419119328704</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45933.419119328704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45933.419119328704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45933.419119328704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45933.419119328704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45933.419119328704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45933.419119328704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45933.419119328704</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45933.419119328704</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45933.419119328704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45933.419119328704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45933.419119328704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45933.419119328704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45933.419119328704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45933.419119328704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45933.419119328704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45933.419119328704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45933.419119328704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45933.419119328704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45933.419119328704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45933.419119328704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45933.419119328704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45933.419119328704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45933.419119328704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45933.419119328704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45933.419119328704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45933.419119328704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45933.419119328704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45933.419119328704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45933.419119328704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45933.419119328704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45933.419119328704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45933.419119328704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45933.419119328704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45933.419119328704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45933.419119328704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45933.419119328704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45933.419119328704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45933.419119328704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45933.419119328704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45933.419119328704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45933.419119328704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45933.419119328704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45933.419119328704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45933.419119328704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45933.419119328704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45933.419119328704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45933.419119328704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45933.419119328704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45933.419119328704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45933.419119328704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45933.419119328704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45933.419119328704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45933.419119328704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45933.419119328704</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45933.419119328704</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45933.419119328704</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45933.419119328704</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45933.419119328704</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45933.419119328704</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45933.419119328704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45933.419119328704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45933.419119328704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45933.419119328704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45933.419119328704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45933.419119328704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45933.419119328704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45933.419119328704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45933.419119328704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45933.419119328704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45933.419119328704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45933.419119328704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45933.419119328704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45933.419119328704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45933.419119328704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45933.419119328704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45933.419119328704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45933.419119328704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45933.419119328704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45933.419119328704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45933.419119328704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45933.419119328704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45933.419119328704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45933.419119328704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45933.419119328704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45933.419119328704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45933.419119328704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45933.419119328704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45933.419119328704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45933.419119328704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45933.419119328704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45933.419119328704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45933.419119328704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45933.419119328704</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45933.419119328704</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45933.419119328704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45933.419119328704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45933.419119328704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45933.419119328704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45933.419119328704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45933.419119328704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45933.419119328704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45933.419119328704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45933.419119328704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45933.419119328704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45933.419119328704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45933.419119328704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45933.419119328704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45933.419119328704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45933.419119328704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45933.419119328704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45933.419119328704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45933.419119328704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45933.419119328704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45933.419119328704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45933.419119328704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45933.419119328704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45933.419119328704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45933.419119328704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45933.419119328704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45933.419119328704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45933.419119328704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45933.419119328704</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45933.419119328704</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45933.419119328704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45933.419119328704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45933.419119328704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45933.419119328704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45933.419119328704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45933.419119328704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45933.419119328704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45933.419119328704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45933.419119328704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45933.419119328704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45933.419119328704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45933.419119328704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45933.419119328704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45933.419119328704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45933.419119328704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45933.419119328704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45933.419119328704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45933.419119328704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45933.419119328704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45933.419119328704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45933.419119328704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45933.419119328704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45933.419119328704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45933.419119328704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45933.419119328704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45933.419119328704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45933.419119328704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45933.419119328704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45933.419119328704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45933.419119328704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45933.419119328704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45933.419119328704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45933.419119328704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45933.419119328704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45933.419119328704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45933.419119328704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45933.419119328704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45933.419119328704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45933.419119328704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45933.419119328704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45933.419119328704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45933.419119328704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45933.419119328704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45933.419119328704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45933.419119328704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45933.419119328704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45933.419119328704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45933.419119328704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45933.419119328704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45933.419119328704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45933.419119328704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45933.419119328704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45933.419119328704</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45933.419119328704</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4.2754040509244078</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6.6462721064817742</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0.6004734953676234</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39069</v>
      </c>
      <c r="F5" s="140">
        <v>45933.122523148151</v>
      </c>
      <c r="G5" s="139">
        <f ca="1">IFERROR(NOW()-F5,"-")</f>
        <v>0.29659618055302417</v>
      </c>
      <c r="H5" s="140">
        <v>45933.215115740742</v>
      </c>
      <c r="I5" s="137" t="str">
        <f>IFERROR(VLOOKUP(D5,DB!A:F,6,0),"")</f>
        <v>SCECO</v>
      </c>
      <c r="J5" s="137" t="str">
        <f>IFERROR(VLOOKUP(D5,DB!A:G,7,0),"")</f>
        <v>Weak</v>
      </c>
      <c r="K5" s="137" t="s">
        <v>39074</v>
      </c>
      <c r="L5" s="137" t="str">
        <f>IFERROR(VLOOKUP(D5,DB!A:I,9,0),"")</f>
        <v>Latis</v>
      </c>
    </row>
    <row r="6" spans="1:16383" ht="31.5" customHeight="1">
      <c r="A6" s="121" t="s">
        <v>39075</v>
      </c>
      <c r="B6" s="137" t="str">
        <f>IFERROR(VLOOKUP(D6,DB!A:K,11,0),"")</f>
        <v>R6</v>
      </c>
      <c r="C6" s="137">
        <v>2</v>
      </c>
      <c r="D6" s="137" t="s">
        <v>33714</v>
      </c>
      <c r="E6" s="137"/>
      <c r="F6" s="140"/>
      <c r="G6" s="139">
        <f ca="1">IFERROR(NOW()-F6,"-")</f>
        <v>45933.419119328704</v>
      </c>
      <c r="H6" s="140">
        <v>45933.358842592592</v>
      </c>
      <c r="I6" s="137" t="str">
        <f>IFERROR(VLOOKUP(D6,DB!A:F,6,0),"")</f>
        <v>SCECO</v>
      </c>
      <c r="J6" s="137" t="str">
        <f>IFERROR(VLOOKUP(D6,DB!A:G,7,0),"")</f>
        <v>Vandalized</v>
      </c>
      <c r="K6" s="137" t="s">
        <v>39076</v>
      </c>
      <c r="L6" s="137" t="str">
        <f>IFERROR(VLOOKUP(D6,DB!A:I,9,0),"")</f>
        <v>Latis</v>
      </c>
    </row>
    <row r="7" spans="1:16383" ht="31.5" customHeight="1">
      <c r="A7" s="121"/>
      <c r="B7" s="137" t="str">
        <f>IFERROR(VLOOKUP(D7,DB!A:K,11,0),"")</f>
        <v>R6</v>
      </c>
      <c r="C7" s="137"/>
      <c r="D7" s="137" t="s">
        <v>32538</v>
      </c>
      <c r="E7" s="137"/>
      <c r="F7" s="137"/>
      <c r="G7" s="137">
        <f ca="1">IFERROR(NOW()-F7,"-")</f>
        <v>45933.419119328704</v>
      </c>
      <c r="H7" s="137"/>
      <c r="I7" s="137" t="str">
        <f>IFERROR(VLOOKUP(D7,DB!A:F,6,0),"")</f>
        <v>SCECO</v>
      </c>
      <c r="J7" s="137" t="str">
        <f>IFERROR(VLOOKUP(D7,DB!A:G,7,0),"")</f>
        <v>Dead</v>
      </c>
      <c r="K7" s="137"/>
      <c r="L7" s="137" t="str">
        <f>IFERROR(VLOOKUP(D7,DB!A:I,9,0),"")</f>
        <v>Latis</v>
      </c>
    </row>
    <row r="8" spans="1:16383" ht="31.5" customHeight="1">
      <c r="A8" s="121"/>
      <c r="B8" s="137" t="str">
        <f>IFERROR(VLOOKUP(D8,DB!A:K,11,0),"")</f>
        <v/>
      </c>
      <c r="C8" s="137"/>
      <c r="D8" s="137"/>
      <c r="E8" s="137"/>
      <c r="F8" s="137"/>
      <c r="G8" s="137">
        <f ca="1">IFERROR(NOW()-F8,"-")</f>
        <v>45933.419119328704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45933.419119328704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45933.419119328704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45933.419119328704</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45933.419119328704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45933.419119328704</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45933.419119328704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45933.419119328704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45933.419119328704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45933.419119328704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45933.419119328704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45933.419119328704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45933.419119328704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45933.419119328704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45933.419119328704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45933.419119328704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45933.419119328704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45933.419119328704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45933.419119328704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45933.419119328704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45933.419119328704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45933.419119328704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45933.419119328704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45933.419119328704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45933.419119328704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45933.419119328704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45933.419119328704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45933.419119328704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45933.419119328704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45933.419119328704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45933.419119328704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45933.419119328704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45933.419119328704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45933.419119328704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45933.419119328704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45933.419119328704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45933.419119328704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45933.419119328704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45933.419119328704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45933.419119328704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45933.419119328704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45933.419119328704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45933.419119328704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45933.419119328704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45933.419119328704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45933.419119328704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45933.419119328704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45933.419119328704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45933.419119328704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45933.419119328704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45933.419119328704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45933.419119328704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45933.419119328704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45933.419119328704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45933.419119328704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45933.419119328704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45933.419119328704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45933.419119328704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45933.419119328704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45933.419119328704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45933.419119328704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45933.419119328704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45933.419119328704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45933.419119328704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45933.419119328704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45933.419119328704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45933.419119328704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45933.419119328704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45933.419119328704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45933.419119328704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45933.419119328704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45933.419119328704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45933.419119328704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45933.419119328704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45933.419119328704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45933.419119328704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45933.419119328704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45933.419119328704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45933.419119328704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45933.419119328704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45933.419119328704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45933.419119328704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45933.419119328704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45933.419119328704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45933.419119328704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45933.419119328704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45933.419119328704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45933.419119328704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45933.419119328704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45933.419119328704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45933.419119328704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45933.419119328704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45933.419119328704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45933.419119328704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45933.419119328704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45933.419119328704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45933.419119328704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45933.419119328704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45933.419119328704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45933.419119328704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45933.419119328704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45933.419119328704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45933.419119328704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45933.419119328704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45933.419119328704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45933.419119328704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45933.419119328704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45933.419119328704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45933.419119328704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45933.419119328704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45933.419119328704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45933.419119328704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45933.419119328704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45933.419119328704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45933.419119328704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45933.419119328704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45933.419119328704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45933.419119328704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45933.419119328704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45933.419119328704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45933.419119328704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45933.419119328704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45933.419119328704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45933.419119328704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45933.419119328704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45933.419119328704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45933.419119328704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45933.419119328704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45933.419119328704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45933.419119328704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45933.419119328704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45933.419119328704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45933.419119328704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45933.419119328704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45933.419119328704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45933.419119328704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45933.419119328704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45933.419119328704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45933.419119328704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45933.419119328704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45933.419119328704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45933.419119328704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45933.419119328704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45933.419119328704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45933.419119328704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45933.419119328704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45933.419119328704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45933.419119328704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45933.419119328704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45933.419119328704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45933.419119328704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45933.419119328704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45933.419119328704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45933.419119328704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45933.419119328704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45933.419119328704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45933.419119328704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45933.419119328704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45933.419119328704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45933.419119328704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45933.419119328704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45933.419119328704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45933.419119328704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45933.419119328704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45933.419119328704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45933.419119328704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45933.419119328704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45933.419119328704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45933.419119328704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45933.419119328704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45933.419119328704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45933.419119328704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45933.419119328704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45933.419119328704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45933.419119328704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45933.419119328704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45933.419119328704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45933.419119328704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45933.419119328704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45933.419119328704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45933.419119328704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45933.419119328704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45933.419119328704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45933.419119328704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45933.419119328704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45933.419119328704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45933.419119328704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45933.419119328704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45933.419119328704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45933.419119328704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45933.419119328704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45933.419119328704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45933.419119328704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45933.419119328704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45933.419119328704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45933.419119328704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45933.419119328704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45933.419119328704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45933.419119328704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45933.419119328704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45933.419119328704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45933.419119328704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45933.419119328704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45933.419119328704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45933.419119328704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45933.419119328704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45933.419119328704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45933.419119328704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45933.419119328704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45933.419119328704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45933.419119328704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45933.419119328704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45933.419119328704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45933.419119328704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45933.419119328704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45933.419119328704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45933.419119328704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45933.419119328704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45933.419119328704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45933.419119328704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45933.419119328704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45933.419119328704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45933.419119328704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45933.419119328704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45933.419119328704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45933.419119328704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45933.419119328704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45933.419119328704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45933.419119328704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45933.419119328704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45933.419119328704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45933.419119328704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45933.419119328704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45933.419119328704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45933.419119328704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45933.419119328704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45933.419119328704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45933.419119328704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45933.419119328704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45933.419119328704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45933.419119328704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45933.419119328704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45933.419119328704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45933.419119328704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45933.419119328704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45933.419119328704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45933.419119328704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45933.419119328704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45933.419119328704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45933.419119328704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45933.419119328704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45933.419119328704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45933.419119328704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45933.419119328704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45933.419119328704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45933.419119328704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45933.419119328704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45933.419119328704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45933.419119328704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45933.419119328704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45933.419119328704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45933.419119328704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45933.419119328704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45933.419119328704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45933.419119328704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45933.419119328704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45933.419119328704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45933.419119328704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45933.419119328704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45933.419119328704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45933.419119328704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45933.419119328704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45933.419119328704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45933.419119328704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45933.419119328704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45933.419119328704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45933.419119328704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45933.419119328704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45933.419119328704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45933.419119328704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45933.419119328704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45933.419119328704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45933.419119328704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45933.419119328704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45933.419119328704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45933.419119328704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45933.419119328704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45933.419119328704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45933.419119328704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45933.419119328704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45933.419119328704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45933.419119328704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45933.419119328704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45933.419119328704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45933.419119328704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45933.419119328704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45933.419119328704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45933.419119328704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45933.419119328704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45933.419119328704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45933.419119328704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45933.419119328704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45933.419119328704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45933.419119328704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45933.419119328704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45933.419119328704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45933.419119328704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45933.419119328704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45933.419119328704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45933.419119328704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45933.419119328704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45933.419119328704</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2025-10-03T07:03:40Z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