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74" documentId="13_ncr:1_{F6CB121F-512D-4AA6-A0C1-0FB36C537598}" xr6:coauthVersionLast="47" xr6:coauthVersionMax="47" xr10:uidLastSave="{0C10DED5-712B-45C2-98FC-DF9A4C8E8AF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<sst xmlns="http://schemas.openxmlformats.org/spreadsheetml/2006/main" count="178596" uniqueCount="39081">
  <si>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</si>
  <si>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</si>
  <si>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</si>
  <si>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</si>
  <si>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</si>
  <si>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</si>
  <si>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</si>
  <si>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</si>
  <si>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</si>
  <si>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</si>
  <si>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</si>
  <si>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</si>
  <si>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</si>
  <si>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</si>
  <si>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</si>
  <si>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</si>
  <si>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</si>
  <si>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</si>
  <si>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</si>
  <si>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</si>
  <si>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</si>
  <si>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</si>
  <si>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</si>
  <si>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</si>
  <si>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</si>
  <si>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</si>
  <si>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</si>
  <si>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</si>
  <si>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</si>
  <si>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</si>
  <si>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</si>
  <si>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</si>
  <si>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</si>
  <si>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</si>
  <si>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</si>
  <si>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</si>
  <si>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</si>
  <si>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</si>
  <si>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</si>
  <si>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</si>
  <si>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</si>
  <si>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</si>
  <si>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</si>
  <si>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</si>
  <si>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</si>
  <si>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</si>
  <si>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</si>
  <si>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</si>
  <si>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</si>
  <si>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</si>
  <si>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</si>
  <si>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</si>
  <si>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</si>
  <si>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</si>
  <si>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</si>
  <si>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</si>
  <si>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</si>
  <si>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</si>
  <si>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</si>
  <si>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</si>
  <si>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</si>
  <si>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</si>
  <si>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</si>
  <si>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</si>
  <si>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</si>
  <si>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</si>
  <si>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</si>
  <si>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</si>
  <si>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</si>
  <si>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</si>
  <si>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</si>
  <si>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</si>
  <si>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</si>
  <si>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</si>
  <si>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</si>
  <si>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</si>
  <si>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</si>
  <si>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</si>
  <si>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</si>
  <si>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</si>
  <si>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</si>
  <si>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</si>
  <si>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</si>
  <si>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</si>
  <si>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</si>
  <si>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</si>
  <si>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</si>
  <si>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</si>
  <si>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</si>
  <si>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</si>
  <si>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</si>
  <si>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</si>
  <si>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</si>
  <si>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</si>
  <si>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</si>
  <si>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</si>
  <si>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</si>
  <si>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</si>
  <si>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</si>
  <si>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</si>
  <si>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</si>
  <si>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</si>
  <si>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</si>
  <si>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</si>
  <si>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</si>
  <si>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</si>
  <si>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</si>
  <si>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</si>
  <si>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</si>
  <si>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</si>
  <si>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</si>
  <si>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</si>
  <si>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</si>
  <si>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</si>
  <si>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</si>
  <si>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</si>
  <si>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</si>
  <si>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</si>
  <si>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</si>
  <si>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</si>
  <si>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</si>
  <si>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</si>
  <si>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</si>
  <si>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</si>
  <si>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</si>
  <si>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</si>
  <si>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</si>
  <si>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</si>
  <si>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</si>
  <si>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</si>
  <si>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</si>
  <si>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</si>
  <si>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</si>
  <si>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</si>
  <si>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</si>
  <si>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</si>
  <si>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</si>
  <si>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</si>
  <si>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</si>
  <si>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</si>
  <si>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</si>
  <si>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</si>
  <si>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</si>
  <si>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</si>
  <si>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</si>
  <si>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</si>
  <si>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</si>
  <si>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</si>
  <si>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</si>
  <si>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</si>
  <si>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</si>
  <si>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</si>
  <si>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</si>
  <si>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</si>
  <si>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</si>
  <si>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</si>
  <si>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</si>
  <si>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</si>
  <si>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</si>
  <si>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</si>
  <si>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</si>
  <si>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</si>
  <si>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</si>
  <si>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</si>
  <si>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</si>
  <si>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</si>
  <si>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</si>
  <si>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</si>
  <si>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</si>
  <si>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</si>
  <si>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</si>
  <si>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</si>
  <si>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</si>
  <si>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</si>
  <si>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</si>
  <si>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</si>
  <si>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</si>
  <si>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</si>
  <si>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</si>
  <si>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</si>
  <si>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</si>
  <si>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</si>
  <si>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</si>
  <si>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</si>
  <si>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</si>
  <si>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</si>
  <si>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</si>
  <si>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</si>
  <si>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</si>
  <si>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</si>
  <si>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</si>
  <si>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</si>
  <si>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</si>
  <si>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</si>
  <si>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</si>
  <si>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</si>
  <si>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</si>
  <si>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</si>
  <si>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</si>
  <si>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</si>
  <si>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</si>
  <si>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</si>
  <si>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</si>
  <si>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</si>
  <si>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</si>
  <si>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</si>
  <si>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</si>
  <si>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</si>
  <si>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</si>
  <si>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</si>
  <si>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</si>
  <si>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</si>
  <si>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</si>
  <si>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</si>
  <si>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</si>
  <si>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</si>
  <si>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</si>
  <si>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</si>
  <si>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</si>
  <si>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</si>
  <si>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</si>
  <si>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</si>
  <si>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</si>
  <si>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</si>
  <si>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</si>
  <si>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</si>
  <si>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</si>
  <si>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</si>
  <si>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</si>
  <si>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</si>
  <si>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</si>
  <si>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</si>
  <si>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</si>
  <si>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</si>
  <si>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</si>
  <si>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</si>
  <si>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</si>
  <si>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</si>
  <si>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</si>
  <si>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</si>
  <si>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</si>
  <si>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</si>
  <si>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</si>
  <si>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</si>
  <si>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</si>
  <si>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</si>
  <si>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</si>
  <si>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</si>
  <si>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</si>
  <si>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</si>
  <si>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</si>
  <si>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</si>
  <si>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</si>
  <si>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</si>
  <si>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</si>
  <si>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</si>
  <si>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</si>
  <si>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</si>
  <si>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</si>
  <si>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</si>
  <si>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</si>
  <si>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</si>
  <si>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</si>
  <si>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</si>
  <si>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</si>
  <si>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</si>
  <si>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</si>
  <si>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</si>
  <si>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</si>
  <si>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</si>
  <si>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</si>
  <si>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</si>
  <si>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</si>
  <si>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</si>
  <si>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</si>
  <si>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</si>
  <si>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</si>
  <si>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</si>
  <si>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</si>
  <si>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</si>
  <si>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</si>
  <si>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</si>
  <si>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</si>
  <si>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</si>
  <si>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</si>
  <si>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</si>
  <si>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</si>
  <si>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</si>
  <si>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</si>
  <si>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</si>
  <si>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</si>
  <si>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</si>
  <si>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</si>
  <si>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</si>
  <si>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</si>
  <si>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</si>
  <si>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</si>
  <si>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</si>
  <si>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</si>
  <si>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</si>
  <si>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</si>
  <si>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</si>
  <si>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</si>
  <si>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</si>
  <si>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</si>
  <si>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</si>
  <si>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</si>
  <si>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</si>
  <si>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</si>
  <si>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</si>
  <si>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</si>
  <si>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</si>
  <si>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</si>
  <si>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</si>
  <si>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</si>
  <si>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</si>
  <si>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</si>
  <si>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</si>
  <si>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</si>
  <si>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</si>
  <si>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</si>
  <si>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</si>
  <si>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</si>
  <si>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</si>
  <si>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</si>
  <si>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</si>
  <si>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</si>
  <si>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</si>
  <si>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</si>
  <si>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</si>
  <si>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</si>
  <si>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</si>
  <si>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</si>
  <si>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</si>
  <si>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</si>
  <si>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</si>
  <si>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</si>
  <si>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</si>
  <si>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</si>
  <si>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</si>
  <si>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</si>
  <si>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</si>
  <si>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</si>
  <si>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</si>
  <si>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</si>
  <si>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</si>
  <si>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</si>
  <si>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</si>
  <si>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</si>
  <si>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</si>
  <si>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</si>
  <si>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</si>
  <si>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</si>
  <si>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</si>
  <si>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</si>
  <si>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</si>
  <si>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</si>
  <si>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</si>
  <si>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</si>
  <si>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</si>
  <si>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</si>
  <si>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</si>
  <si>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</si>
  <si>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</si>
  <si>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</si>
  <si>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</si>
  <si>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</si>
  <si>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</si>
  <si>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</si>
  <si>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</si>
  <si>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</si>
  <si>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</si>
  <si>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</si>
  <si>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</si>
  <si>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</si>
  <si>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</si>
  <si>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</si>
  <si>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</si>
  <si>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</si>
  <si>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</si>
  <si>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</si>
  <si>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</si>
  <si>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</si>
  <si>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</si>
  <si>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</si>
  <si>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</si>
  <si>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</si>
  <si>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</si>
  <si>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</si>
  <si>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</si>
  <si>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</si>
  <si>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</si>
  <si>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</si>
  <si>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</si>
  <si>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</si>
  <si>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</si>
  <si>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</si>
  <si>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</si>
  <si>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</si>
  <si>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</si>
  <si>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</si>
  <si>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</si>
  <si>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</si>
  <si>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</si>
  <si>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</si>
  <si>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</si>
  <si>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</si>
  <si>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</si>
  <si>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</si>
  <si>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</si>
  <si>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</si>
  <si>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</si>
  <si>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</si>
  <si>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</si>
  <si>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</si>
  <si>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</si>
  <si>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</si>
  <si>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</si>
  <si>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</si>
  <si>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</si>
  <si>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</si>
  <si>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</si>
  <si>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</si>
  <si>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</si>
  <si>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</si>
  <si>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</si>
  <si>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</si>
  <si>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</si>
  <si>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</si>
  <si>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</si>
  <si>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</si>
  <si>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</si>
  <si>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</si>
  <si>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</si>
  <si>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</si>
  <si>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</si>
  <si>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</si>
  <si>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</si>
  <si>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</si>
  <si>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</si>
  <si>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</si>
  <si>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</si>
  <si>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</si>
  <si>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</si>
  <si>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</si>
  <si>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</si>
  <si>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</si>
  <si>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</si>
  <si>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</si>
  <si>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</si>
  <si>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</si>
  <si>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</si>
  <si>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</si>
  <si>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</si>
  <si>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</si>
  <si>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</si>
  <si>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</si>
  <si>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</si>
  <si>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</si>
  <si>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</si>
  <si>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</si>
  <si>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</si>
  <si>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</si>
  <si>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</si>
  <si>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</si>
  <si>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</si>
  <si>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</si>
  <si>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</si>
  <si>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</si>
  <si>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</si>
  <si>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</si>
  <si>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</si>
  <si>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</si>
  <si>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</si>
  <si>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</si>
  <si>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</si>
  <si>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</si>
  <si>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</si>
  <si>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</si>
  <si>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</si>
  <si>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</si>
  <si>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</si>
  <si>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</si>
  <si>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</si>
  <si>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</si>
  <si>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</si>
  <si>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</si>
  <si>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</si>
  <si>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</si>
  <si>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</si>
  <si>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</si>
  <si>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</si>
  <si>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</si>
  <si>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</si>
  <si>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</si>
  <si>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</si>
  <si>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</si>
  <si>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</si>
  <si>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</si>
  <si>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</si>
  <si>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</si>
  <si>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</si>
  <si>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</si>
  <si>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</si>
  <si>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</si>
  <si>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</si>
  <si>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</si>
  <si>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</si>
  <si>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</si>
  <si>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</si>
  <si>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</si>
  <si>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</si>
  <si>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</si>
  <si>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</si>
  <si>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</si>
  <si>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</si>
  <si>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</si>
  <si>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</si>
  <si>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</si>
  <si>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</si>
  <si>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</si>
  <si>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</si>
  <si>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</si>
  <si>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</si>
  <si>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</si>
  <si>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</si>
  <si>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</si>
  <si>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</si>
  <si>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</si>
  <si>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</si>
  <si>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</si>
  <si>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</si>
  <si>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</si>
  <si>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</si>
  <si>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</si>
  <si>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</si>
  <si>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</si>
  <si>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</si>
  <si>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</si>
  <si>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</si>
  <si>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</si>
  <si>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</si>
  <si>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</si>
  <si>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</si>
  <si>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</si>
  <si>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</si>
  <si>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</si>
  <si>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</si>
  <si>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</si>
  <si>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</si>
  <si>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</si>
  <si>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</si>
  <si>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</si>
  <si>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</si>
  <si>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</si>
  <si>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</si>
  <si>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</si>
  <si>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</si>
  <si>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</si>
  <si>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</si>
  <si>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</si>
  <si>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</si>
  <si>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</si>
  <si>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</si>
  <si>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</si>
  <si>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</si>
  <si>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</si>
  <si>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</si>
  <si>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</si>
  <si>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</si>
  <si>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</si>
  <si>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</si>
  <si>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</si>
  <si>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</si>
  <si>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</si>
  <si>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</si>
  <si>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</si>
  <si>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</si>
  <si>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</si>
  <si>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</si>
  <si>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</si>
  <si>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</si>
  <si>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</si>
  <si>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</si>
  <si>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</si>
  <si>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</si>
  <si>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</si>
  <si>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</si>
  <si>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</si>
  <si>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</si>
  <si>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</si>
  <si>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</si>
  <si>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</si>
  <si>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</si>
  <si>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</si>
  <si>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</si>
  <si>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</si>
  <si>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</si>
  <si>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</si>
  <si>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</si>
  <si>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</si>
  <si>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</si>
  <si>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</si>
  <si>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</si>
  <si>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</si>
  <si>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</si>
  <si>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</si>
  <si>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</si>
  <si>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</si>
  <si>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</si>
  <si>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</si>
  <si>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</si>
  <si>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</si>
  <si>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</si>
  <si>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</si>
  <si>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</si>
  <si>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</si>
  <si>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</si>
  <si>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</si>
  <si>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</si>
  <si>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</si>
  <si>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</si>
  <si>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</si>
  <si>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</si>
  <si>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</si>
  <si>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</si>
  <si>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</si>
  <si>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</si>
  <si>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</si>
  <si>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</si>
  <si>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</si>
  <si>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</si>
  <si>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</si>
  <si>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</si>
  <si>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</si>
  <si>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</si>
  <si>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</si>
  <si>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</si>
  <si>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</si>
  <si>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</si>
  <si>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</si>
  <si>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</si>
  <si>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</si>
  <si>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</si>
  <si>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</si>
  <si>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</si>
  <si>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</si>
  <si>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</si>
  <si>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</si>
  <si>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</si>
  <si>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</si>
  <si>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</si>
  <si>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</si>
  <si>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</si>
  <si>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</si>
  <si>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</si>
  <si>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</si>
  <si>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</si>
  <si>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</si>
  <si>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</si>
  <si>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</si>
  <si>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</si>
  <si>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</si>
  <si>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</si>
  <si>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</si>
  <si>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</si>
  <si>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</si>
  <si>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</si>
  <si>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</si>
  <si>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</si>
  <si>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</si>
  <si>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</si>
  <si>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</si>
  <si>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</si>
  <si>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</si>
  <si>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</si>
  <si>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</si>
  <si>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</si>
  <si>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</si>
  <si>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</si>
  <si>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</si>
  <si>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</si>
  <si>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</si>
  <si>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</si>
  <si>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</si>
  <si>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</si>
  <si>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</si>
  <si>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</si>
  <si>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</si>
  <si>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</si>
  <si>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</si>
  <si>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</si>
  <si>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</si>
  <si>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</si>
  <si>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</si>
  <si>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</si>
  <si>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</si>
  <si>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</si>
  <si>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</si>
  <si>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</si>
  <si>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</si>
  <si>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</si>
  <si>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</si>
  <si>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</si>
  <si>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</si>
  <si>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</si>
  <si>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</si>
  <si>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</si>
  <si>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</si>
  <si>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</si>
  <si>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</si>
  <si>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</si>
  <si>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</si>
  <si>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</si>
  <si>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</si>
  <si>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</si>
  <si>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</si>
  <si>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</si>
  <si>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</si>
  <si>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</si>
  <si>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</si>
  <si>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</si>
  <si>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</si>
  <si>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</si>
  <si>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</si>
  <si>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</si>
  <si>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</si>
  <si>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</si>
  <si>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</si>
  <si>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</si>
  <si>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</si>
  <si>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</si>
  <si>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</si>
  <si>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</si>
  <si>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</si>
  <si>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</si>
  <si>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</si>
  <si>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</si>
  <si>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</si>
  <si>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</si>
  <si>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</si>
  <si>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</si>
  <si>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</si>
  <si>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</si>
  <si>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</si>
  <si>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</si>
  <si>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</si>
  <si>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</si>
  <si>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</si>
  <si>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</si>
  <si>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</si>
  <si>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</si>
  <si>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</si>
  <si>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</si>
  <si>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</si>
  <si>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</si>
  <si>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</si>
  <si>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</si>
  <si>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</si>
  <si>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</si>
  <si>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</si>
  <si>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</si>
  <si>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</si>
  <si>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</si>
  <si>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</si>
  <si>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</si>
  <si>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</si>
  <si>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</si>
  <si>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</si>
  <si>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</si>
  <si>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</si>
  <si>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</si>
  <si>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</si>
  <si>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</si>
  <si>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</si>
  <si>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</si>
  <si>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</si>
  <si>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</si>
  <si>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</si>
  <si>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</si>
  <si>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</si>
  <si>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</si>
  <si>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</si>
  <si>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</si>
  <si>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</si>
  <si>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</si>
  <si>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</si>
  <si>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</si>
  <si>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</si>
  <si>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</si>
  <si>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</si>
  <si>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</si>
  <si>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</si>
  <si>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</si>
  <si>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</si>
  <si>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</si>
  <si>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</si>
  <si>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</si>
  <si>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</si>
  <si>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</si>
  <si>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</si>
  <si>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</si>
  <si>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</si>
  <si>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</si>
  <si>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</si>
  <si>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</si>
  <si>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</si>
  <si>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</si>
  <si>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</si>
  <si>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</si>
  <si>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</si>
  <si>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</si>
  <si>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</si>
  <si>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</si>
  <si>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</si>
  <si>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</si>
  <si>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</si>
  <si>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</si>
  <si>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</si>
  <si>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</si>
  <si>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</si>
  <si>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</si>
  <si>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</si>
  <si>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</si>
  <si>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</si>
  <si>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</si>
  <si>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</si>
  <si>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</si>
  <si>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</si>
  <si>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</si>
  <si>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</si>
  <si>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</si>
  <si>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</si>
  <si>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</si>
  <si>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</si>
  <si>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</si>
  <si>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</si>
  <si>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</si>
  <si>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</si>
  <si>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</si>
  <si>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</si>
  <si>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</si>
  <si>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</si>
  <si>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</si>
  <si>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</si>
  <si>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</si>
  <si>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</si>
  <si>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</si>
  <si>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</si>
  <si>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</si>
  <si>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</si>
  <si>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</si>
  <si>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</si>
  <si>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</si>
  <si>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</si>
  <si>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</si>
  <si>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</si>
  <si>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</si>
  <si>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</si>
  <si>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</si>
  <si>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</si>
  <si>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</si>
  <si>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</si>
  <si>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</si>
  <si>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</si>
  <si>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</si>
  <si>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</si>
  <si>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</si>
  <si>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</si>
  <si>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</si>
  <si>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</si>
  <si>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</si>
  <si>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</si>
  <si>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</si>
  <si>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</si>
  <si>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</si>
  <si>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</si>
  <si>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</si>
  <si>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</si>
  <si>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</si>
  <si>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</si>
  <si>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</si>
  <si>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</si>
  <si>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</si>
  <si>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</si>
  <si>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</si>
  <si>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</si>
  <si>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</si>
  <si>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</si>
  <si>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</si>
  <si>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</si>
  <si>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</si>
  <si>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</si>
  <si>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</si>
  <si>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</si>
  <si>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</si>
  <si>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</si>
  <si>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</si>
  <si>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</si>
  <si>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</si>
  <si>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</si>
  <si>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</si>
  <si>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</si>
  <si>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</si>
  <si>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</si>
  <si>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</si>
  <si>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</si>
  <si>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</si>
  <si>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</si>
  <si>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</si>
  <si>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</si>
  <si>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</si>
  <si>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</si>
  <si>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</si>
  <si>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</si>
  <si>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</si>
  <si>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</si>
  <si>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</si>
  <si>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</si>
  <si>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</si>
  <si>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</si>
  <si>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</si>
  <si>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</si>
  <si>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</si>
  <si>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</si>
  <si>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</si>
  <si>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</si>
  <si>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</si>
  <si>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</si>
  <si>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</si>
  <si>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</si>
  <si>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</si>
  <si>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</si>
  <si>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</si>
  <si>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</si>
  <si>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</si>
  <si>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</si>
  <si>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</si>
  <si>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</si>
  <si>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</si>
  <si>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</si>
  <si>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</si>
  <si>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</si>
  <si>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</si>
  <si>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</si>
  <si>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</si>
  <si>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</si>
  <si>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</si>
  <si>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</si>
  <si>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</si>
  <si>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</si>
  <si>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</si>
  <si>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</si>
  <si>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</si>
  <si>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</si>
  <si>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</si>
  <si>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</si>
  <si>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</si>
  <si>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</si>
  <si>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</si>
  <si>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</si>
  <si>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</si>
  <si>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</si>
  <si>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</si>
  <si>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</si>
  <si>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</si>
  <si>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</si>
  <si>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</si>
  <si>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</si>
  <si>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</si>
  <si>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</si>
  <si>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</si>
  <si>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</si>
  <si>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</si>
  <si>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</si>
  <si>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</si>
  <si>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</si>
  <si>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</si>
  <si>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</si>
  <si>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</si>
  <si>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</si>
  <si>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</si>
  <si>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</si>
  <si>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</si>
  <si>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</si>
  <si>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</si>
  <si>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</si>
  <si>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</si>
  <si>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</si>
  <si>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</si>
  <si>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</si>
  <si>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</si>
  <si>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</si>
  <si>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</si>
  <si>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</si>
  <si>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</si>
  <si>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</si>
  <si>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</si>
  <si>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</si>
  <si>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</si>
  <si>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</si>
  <si>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</si>
  <si>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</si>
  <si>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</si>
  <si>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</si>
  <si>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</si>
  <si>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</si>
  <si>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</si>
  <si>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</si>
  <si>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</si>
  <si>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</si>
  <si>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</si>
  <si>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</si>
  <si>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</si>
  <si>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</si>
  <si>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</si>
  <si>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</si>
  <si>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</si>
  <si>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</si>
  <si>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</si>
  <si>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</si>
  <si>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</si>
  <si>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</si>
  <si>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</si>
  <si>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</si>
  <si>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</si>
  <si>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</si>
  <si>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</si>
  <si>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</si>
  <si>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</si>
  <si>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</si>
  <si>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</si>
  <si>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</si>
  <si>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</si>
  <si>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</si>
  <si>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</si>
  <si>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</si>
  <si>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</si>
  <si>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</si>
  <si>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</si>
  <si>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</si>
  <si>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</si>
  <si>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</si>
  <si>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</si>
  <si>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</si>
  <si>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</si>
  <si>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</si>
  <si>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</si>
  <si>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</si>
  <si>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</si>
  <si>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</si>
  <si>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</si>
  <si>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</si>
  <si>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</si>
  <si>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</si>
  <si>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</si>
  <si>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</si>
  <si>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</si>
  <si>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</si>
  <si>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</si>
  <si>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</si>
  <si>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</si>
  <si>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</si>
  <si>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</si>
  <si>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</si>
  <si>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</si>
  <si>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</si>
  <si>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</si>
  <si>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</si>
  <si>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</si>
  <si>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</si>
  <si>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</si>
  <si>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</si>
  <si>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</si>
  <si>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</si>
  <si>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</si>
  <si>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</si>
  <si>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</si>
  <si>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</si>
  <si>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</si>
  <si>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</si>
  <si>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</si>
  <si>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</si>
  <si>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</si>
  <si>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</si>
  <si>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</si>
  <si>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</si>
  <si>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</si>
  <si>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</si>
  <si>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</si>
  <si>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</si>
  <si>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</si>
  <si>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</si>
  <si>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</si>
  <si>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</si>
  <si>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</si>
  <si>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</si>
  <si>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</si>
  <si>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</si>
  <si>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</si>
  <si>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</si>
  <si>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</si>
  <si>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</si>
  <si>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</si>
  <si>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</si>
  <si>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</si>
  <si>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</si>
  <si>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</si>
  <si>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</si>
  <si>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</si>
  <si>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</si>
  <si>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</si>
  <si>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</si>
  <si>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</si>
  <si>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</si>
  <si>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</si>
  <si>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</si>
  <si>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</si>
  <si>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</si>
  <si>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</si>
  <si>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</si>
  <si>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</si>
  <si>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</si>
  <si>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</si>
  <si>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</si>
  <si>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</si>
  <si>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</si>
  <si>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</si>
  <si>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</si>
  <si>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</si>
  <si>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</si>
  <si>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</si>
  <si>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</si>
  <si>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</si>
  <si>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</si>
  <si>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</si>
  <si>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</si>
  <si>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</si>
  <si>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</si>
  <si>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</si>
  <si>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</si>
  <si>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</si>
  <si>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</si>
  <si>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</si>
  <si>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</si>
  <si>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</si>
  <si>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</si>
  <si>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</si>
  <si>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</si>
  <si>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</si>
  <si>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</si>
  <si>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</si>
  <si>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</si>
  <si>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</si>
  <si>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</si>
  <si>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</si>
  <si>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</si>
  <si>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</si>
  <si>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</si>
  <si>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</si>
  <si>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</si>
  <si>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</si>
  <si>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</si>
  <si>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</si>
  <si>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</si>
  <si>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</si>
  <si>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</si>
  <si>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</si>
  <si>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</si>
  <si>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</si>
  <si>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</si>
  <si>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</si>
  <si>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</si>
  <si>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</si>
  <si>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</si>
  <si>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</si>
  <si>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</si>
  <si>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</si>
  <si>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</si>
  <si>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</si>
  <si>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</si>
  <si>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</si>
  <si>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</si>
  <si>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</si>
  <si>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</si>
  <si>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</si>
  <si>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</si>
  <si>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</si>
  <si>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</si>
  <si>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</si>
  <si>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</si>
  <si>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</si>
  <si>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</si>
  <si>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</si>
  <si>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</si>
  <si>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</si>
  <si>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</si>
  <si>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</si>
  <si>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</si>
  <si>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</si>
  <si>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</si>
  <si>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</si>
  <si>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</si>
  <si>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</si>
  <si>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</si>
  <si>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</si>
  <si>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</si>
  <si>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</si>
  <si>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</si>
  <si>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</si>
  <si>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</si>
  <si>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</si>
  <si>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</si>
  <si>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</si>
  <si>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</si>
  <si>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</si>
  <si>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</si>
  <si>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</si>
  <si>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</si>
  <si>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</si>
  <si>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</si>
  <si>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</si>
  <si>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</si>
  <si>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</si>
  <si>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</si>
  <si>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</si>
  <si>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</si>
  <si>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</si>
  <si>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</si>
  <si>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</si>
  <si>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</si>
  <si>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</si>
  <si>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</si>
  <si>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</si>
  <si>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</si>
  <si>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</si>
  <si>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</si>
  <si>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</si>
  <si>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</si>
  <si>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</si>
  <si>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</si>
  <si>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</si>
  <si>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</si>
  <si>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</si>
  <si>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</si>
  <si>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</si>
  <si>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</si>
  <si>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</si>
  <si>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</si>
  <si>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</si>
  <si>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</si>
  <si>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</si>
  <si>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</si>
  <si>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</si>
  <si>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</si>
  <si>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</si>
  <si>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</si>
  <si>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</si>
  <si>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</si>
  <si>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</si>
  <si>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</si>
  <si>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</si>
  <si>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</si>
  <si>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</si>
  <si>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</si>
  <si>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</si>
  <si>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</si>
  <si>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</si>
  <si>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</si>
  <si>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</si>
  <si>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</si>
  <si>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</si>
  <si>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</si>
  <si>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</si>
  <si>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</si>
  <si>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</si>
  <si>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</si>
  <si>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</si>
  <si>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</si>
  <si>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</si>
  <si>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</si>
  <si>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</si>
  <si>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</si>
  <si>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</si>
  <si>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</si>
  <si>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</si>
  <si>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</si>
  <si>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</si>
  <si>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</si>
  <si>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</si>
  <si>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</si>
  <si>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</si>
  <si>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</si>
  <si>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</si>
  <si>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</si>
  <si>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</si>
  <si>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</si>
  <si>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</si>
  <si>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</si>
  <si>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</si>
  <si>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</si>
  <si>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</si>
  <si>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</si>
  <si>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</si>
  <si>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</si>
  <si>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</si>
  <si>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</si>
  <si>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</si>
  <si>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</si>
  <si>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</si>
  <si>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</si>
  <si>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</si>
  <si>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</si>
  <si>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</si>
  <si>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</si>
  <si>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</si>
  <si>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</si>
  <si>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</si>
  <si>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</si>
  <si>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</si>
  <si>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</si>
  <si>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</si>
  <si>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</si>
  <si>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</si>
  <si>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</si>
  <si>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</si>
  <si>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</si>
  <si>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</si>
  <si>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</si>
  <si>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</si>
  <si>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</si>
  <si>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</si>
  <si>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</si>
  <si>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</si>
  <si>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</si>
  <si>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</si>
  <si>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</si>
  <si>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</si>
  <si>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</si>
  <si>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</si>
  <si>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</si>
  <si>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</si>
  <si>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</si>
  <si>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</si>
  <si>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</si>
  <si>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</si>
  <si>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</si>
  <si>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</si>
  <si>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</si>
  <si>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</si>
  <si>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</si>
  <si>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</si>
  <si>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</si>
  <si>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</si>
  <si>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</si>
  <si>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</si>
  <si>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</si>
  <si>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</si>
  <si>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</si>
  <si>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</si>
  <si>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</si>
  <si>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</si>
  <si>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</si>
  <si>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</si>
  <si>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</si>
  <si>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</si>
  <si>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</si>
  <si>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</si>
  <si>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</si>
  <si>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</si>
  <si>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</si>
  <si>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</si>
  <si>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</si>
  <si>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</si>
  <si>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</si>
  <si>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</si>
  <si>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</si>
  <si>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</si>
  <si>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</si>
  <si>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</si>
  <si>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</si>
  <si>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</si>
  <si>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</si>
  <si>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</si>
  <si>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</si>
  <si>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</si>
  <si>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</si>
  <si>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</si>
  <si>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</si>
  <si>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</si>
  <si>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</si>
  <si>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</si>
  <si>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</si>
  <si>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</si>
  <si>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</si>
  <si>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</si>
  <si>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</si>
  <si>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</si>
  <si>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</si>
  <si>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</si>
  <si>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</si>
  <si>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</si>
  <si>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</si>
  <si>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</si>
  <si>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</si>
  <si>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</si>
  <si>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</si>
  <si>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</si>
  <si>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</si>
  <si>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</si>
  <si>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</si>
  <si>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</si>
  <si>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</si>
  <si>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</si>
  <si>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</si>
  <si>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</si>
  <si>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</si>
  <si>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</si>
  <si>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</si>
  <si>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</si>
  <si>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</si>
  <si>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</si>
  <si>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</si>
  <si>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</si>
  <si>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</si>
  <si>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</si>
  <si>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</si>
  <si>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</si>
  <si>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</si>
  <si>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</si>
  <si>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</si>
  <si>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</si>
  <si>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</si>
  <si>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</si>
  <si>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</si>
  <si>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</si>
  <si>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</si>
  <si>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</si>
  <si>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</si>
  <si>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</si>
  <si>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</si>
  <si>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</si>
  <si>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</si>
  <si>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</si>
  <si>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</si>
  <si>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</si>
  <si>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</si>
  <si>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</si>
  <si>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</si>
  <si>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</si>
  <si>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</si>
  <si>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</si>
  <si>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</si>
  <si>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</si>
  <si>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</si>
  <si>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</si>
  <si>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</si>
  <si>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</si>
  <si>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</si>
  <si>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</si>
  <si>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</si>
  <si>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</si>
  <si>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</si>
  <si>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</si>
  <si>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</si>
  <si>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</si>
  <si>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</si>
  <si>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</si>
  <si>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</si>
  <si>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</si>
  <si>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</si>
  <si>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</si>
  <si>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</si>
  <si>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</si>
  <si>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</si>
  <si>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</si>
  <si>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</si>
  <si>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</si>
  <si>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</si>
  <si>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</si>
  <si>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</si>
  <si>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</si>
  <si>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</si>
  <si>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</si>
  <si>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</si>
  <si>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</si>
  <si>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</si>
  <si>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</si>
  <si>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</si>
  <si>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</si>
  <si>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</si>
  <si>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</si>
  <si>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</si>
  <si>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</si>
  <si>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</si>
  <si>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</si>
  <si>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</si>
  <si>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</si>
  <si>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</si>
  <si>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</si>
  <si>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</si>
  <si>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</si>
  <si>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</si>
  <si>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</si>
  <si>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</si>
  <si>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</si>
  <si>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</si>
  <si>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</si>
  <si>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</si>
  <si>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</si>
  <si>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</si>
  <si>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</si>
  <si>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</si>
  <si>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</si>
  <si>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</si>
  <si>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</si>
  <si>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</si>
  <si>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</si>
  <si>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</si>
  <si>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</si>
  <si>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</si>
  <si>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</si>
  <si>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</si>
  <si>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</si>
  <si>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</si>
  <si>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</si>
  <si>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</si>
  <si>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</si>
  <si>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</si>
  <si>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</si>
  <si>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</si>
  <si>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</si>
  <si>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</si>
  <si>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</si>
  <si>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</si>
  <si>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</si>
  <si>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</si>
  <si>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</si>
  <si>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</si>
  <si>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</si>
  <si>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</si>
  <si>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</si>
  <si>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</si>
  <si>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</si>
  <si>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</si>
  <si>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</si>
  <si>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</si>
  <si>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</si>
  <si>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</si>
  <si>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</si>
  <si>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</si>
  <si>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</si>
  <si>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</si>
  <si>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</si>
  <si>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</si>
  <si>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</si>
  <si>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</si>
  <si>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</si>
  <si>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</si>
  <si>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</si>
  <si>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</si>
  <si>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</si>
  <si>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</si>
  <si>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</si>
  <si>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</si>
  <si>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</si>
  <si>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</si>
  <si>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</si>
  <si>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</si>
  <si>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</si>
  <si>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</si>
  <si>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</si>
  <si>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</si>
  <si>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</si>
  <si>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</si>
  <si>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</si>
  <si>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</si>
  <si>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</si>
  <si>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</si>
  <si>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</si>
  <si>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</si>
  <si>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</si>
  <si>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</si>
  <si>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</si>
  <si>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</si>
  <si>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</si>
  <si>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</si>
  <si>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</si>
  <si>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</si>
  <si>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</si>
  <si>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</si>
  <si>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</si>
  <si>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</si>
  <si>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</si>
  <si>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</si>
  <si>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</si>
  <si>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</si>
  <si>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</si>
  <si>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</si>
  <si>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</si>
  <si>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</si>
  <si>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</si>
  <si>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</si>
  <si>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</si>
  <si>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</si>
  <si>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</si>
  <si>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</si>
  <si>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</si>
  <si>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</si>
  <si>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</si>
  <si>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</si>
  <si>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</si>
  <si>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</si>
  <si>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</si>
  <si>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</si>
  <si>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</si>
  <si>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</si>
  <si>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</si>
  <si>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</si>
  <si>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</si>
  <si>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</si>
  <si>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</si>
  <si>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</si>
  <si>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</si>
  <si>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</si>
  <si>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</si>
  <si>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</si>
  <si>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</si>
  <si>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</si>
  <si>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</si>
  <si>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</si>
  <si>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</si>
  <si>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</si>
  <si>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</si>
  <si>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</si>
  <si>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</si>
  <si>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</si>
  <si>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</si>
  <si>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</si>
  <si>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</si>
  <si>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</si>
  <si>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</si>
  <si>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</si>
  <si>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</si>
  <si>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</si>
  <si>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</si>
  <si>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</si>
  <si>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</si>
  <si>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</si>
  <si>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</si>
  <si>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</si>
  <si>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</si>
  <si>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</si>
  <si>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</si>
  <si>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</si>
  <si>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</si>
  <si>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</si>
  <si>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</si>
  <si>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</si>
  <si>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</si>
  <si>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</si>
  <si>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</si>
  <si>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</si>
  <si>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</si>
  <si>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</si>
  <si>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</si>
  <si>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</si>
  <si>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</si>
  <si>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</si>
  <si>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</si>
  <si>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</si>
  <si>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</si>
  <si>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</si>
  <si>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</si>
  <si>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</si>
  <si>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</si>
  <si>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</si>
  <si>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</si>
  <si>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</si>
  <si>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</si>
  <si>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</si>
  <si>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</si>
  <si>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</si>
  <si>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</si>
  <si>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</si>
  <si>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</si>
  <si>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</si>
  <si>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</si>
  <si>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</si>
  <si>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</si>
  <si>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</si>
  <si>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</si>
  <si>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</si>
  <si>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</si>
  <si>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</si>
  <si>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</si>
  <si>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</si>
  <si>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</si>
  <si>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</si>
  <si>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</si>
  <si>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</si>
  <si>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</si>
  <si>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</si>
  <si>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</si>
  <si>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</si>
  <si>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</si>
  <si>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</si>
  <si>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</si>
  <si>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</si>
  <si>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</si>
  <si>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</si>
  <si>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</si>
  <si>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</si>
  <si>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</si>
  <si>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</si>
  <si>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</si>
  <si>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</si>
  <si>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</si>
  <si>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</si>
  <si>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</si>
  <si>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</si>
  <si>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</si>
  <si>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</si>
  <si>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</si>
  <si>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</si>
  <si>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</si>
  <si>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</si>
  <si>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</si>
  <si>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</si>
  <si>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</si>
  <si>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</si>
  <si>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</si>
  <si>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</si>
  <si>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</si>
  <si>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</si>
  <si>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</si>
  <si>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</si>
  <si>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</si>
  <si>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</si>
  <si>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</si>
  <si>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</si>
  <si>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</si>
  <si>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</si>
  <si>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</si>
  <si>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</si>
  <si>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</si>
  <si>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</si>
  <si>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</si>
  <si>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</si>
  <si>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</si>
  <si>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</si>
  <si>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</si>
  <si>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</si>
  <si>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</si>
  <si>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</si>
  <si>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</si>
  <si>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</si>
  <si>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</si>
  <si>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</si>
  <si>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</si>
  <si>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</si>
  <si>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</si>
  <si>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</si>
  <si>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</si>
  <si>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</si>
  <si>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</si>
  <si>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</si>
  <si>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</si>
  <si>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</si>
  <si>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</si>
  <si>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</si>
  <si>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</si>
  <si>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</si>
  <si>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</si>
  <si>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</si>
  <si>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</si>
  <si>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</si>
  <si>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</si>
  <si>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</si>
  <si>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</si>
  <si>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</si>
  <si>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</si>
  <si>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</si>
  <si>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</si>
  <si>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</si>
  <si>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</si>
  <si>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</si>
  <si>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</si>
  <si>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</si>
  <si>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</si>
  <si>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</si>
  <si>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</si>
  <si>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</si>
  <si>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</si>
  <si>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</si>
  <si>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</si>
  <si>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</si>
  <si>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</si>
  <si>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</si>
  <si>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</si>
  <si>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</si>
  <si>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</si>
  <si>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</si>
  <si>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</si>
  <si>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</si>
  <si>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</si>
  <si>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</si>
  <si>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</si>
  <si>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</si>
  <si>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</si>
  <si>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</si>
  <si>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</si>
  <si>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</si>
  <si>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</si>
  <si>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</si>
  <si>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</si>
  <si>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</si>
  <si>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</si>
  <si>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</si>
  <si>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</si>
  <si>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</si>
  <si>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</si>
  <si>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</si>
  <si>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</si>
  <si>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</si>
  <si>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</si>
  <si>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</si>
  <si>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</si>
  <si>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</si>
  <si>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</si>
  <si>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</si>
  <si>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</si>
  <si>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</si>
  <si>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</si>
  <si>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</si>
  <si>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</si>
  <si>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</si>
  <si>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</si>
  <si>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</si>
  <si>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</si>
  <si>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</si>
  <si>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</si>
  <si>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</si>
  <si>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</si>
  <si>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</si>
  <si>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</si>
  <si>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</si>
  <si>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</si>
  <si>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</si>
  <si>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</si>
  <si>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</si>
  <si>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</si>
  <si>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</si>
  <si>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</si>
  <si>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</si>
  <si>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</si>
  <si>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</si>
  <si>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</si>
  <si>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</si>
  <si>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</si>
  <si>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</si>
  <si>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</si>
  <si>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</si>
  <si>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</si>
  <si>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</si>
  <si>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</si>
  <si>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</si>
  <si>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</si>
  <si>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</si>
  <si>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</si>
  <si>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</si>
  <si>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</si>
  <si>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</si>
  <si>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</si>
  <si>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</si>
  <si>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</si>
  <si>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</si>
  <si>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</si>
  <si>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</si>
  <si>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</si>
  <si>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</si>
  <si>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</si>
  <si>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</si>
  <si>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</si>
  <si>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</si>
  <si>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</si>
  <si>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</si>
  <si>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</si>
  <si>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</si>
  <si>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</si>
  <si>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</si>
  <si>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</si>
  <si>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</si>
  <si>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</si>
  <si>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</si>
  <si>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</si>
  <si>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</si>
  <si>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</si>
  <si>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</si>
  <si>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</si>
  <si>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</si>
  <si>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</si>
  <si>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</si>
  <si>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</si>
  <si>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</si>
  <si>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</si>
  <si>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</si>
  <si>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</si>
  <si>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</si>
  <si>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</si>
  <si>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</si>
  <si>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</si>
  <si>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</si>
  <si>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</si>
  <si>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</si>
  <si>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</si>
  <si>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</si>
  <si>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</si>
  <si>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</si>
  <si>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</si>
  <si>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</si>
  <si>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</si>
  <si>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</si>
  <si>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</si>
  <si>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</si>
  <si>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</si>
  <si>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</si>
  <si>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</si>
  <si>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</si>
  <si>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</si>
  <si>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</si>
  <si>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</si>
  <si>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</si>
  <si>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</si>
  <si>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</si>
  <si>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</si>
  <si>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</si>
  <si>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</si>
  <si>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</si>
  <si>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</si>
  <si>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</si>
  <si>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</si>
  <si>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</si>
  <si>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</si>
  <si>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</si>
  <si>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</si>
  <si>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</si>
  <si>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</si>
  <si>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</si>
  <si>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</si>
  <si>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</si>
  <si>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</si>
  <si>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</si>
  <si>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</si>
  <si>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</si>
  <si>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</si>
  <si>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</si>
  <si>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</si>
  <si>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</si>
  <si>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</si>
  <si>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</si>
  <si>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</si>
  <si>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</si>
  <si>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</si>
  <si>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</si>
  <si>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</si>
  <si>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</si>
  <si>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</si>
  <si>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</si>
  <si>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</si>
  <si>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</si>
  <si>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</si>
  <si>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</si>
  <si>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</si>
  <si>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</si>
  <si>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</si>
  <si>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</si>
  <si>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</si>
  <si>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</si>
  <si>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</si>
  <si>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</si>
  <si>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</si>
  <si>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</si>
  <si>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</si>
  <si>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</si>
  <si>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</si>
  <si>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</si>
  <si>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</si>
  <si>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</si>
  <si>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</si>
  <si>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</si>
  <si>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</si>
  <si>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</si>
  <si>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</si>
  <si>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</si>
  <si>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</si>
  <si>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</si>
  <si>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</si>
  <si>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</si>
  <si>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</si>
  <si>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</si>
  <si>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</si>
  <si>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</si>
  <si>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</si>
  <si>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</si>
  <si>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</si>
  <si>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</si>
  <si>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</si>
  <si>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</si>
  <si>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</si>
  <si>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</si>
  <si>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</si>
  <si>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</si>
  <si>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</si>
  <si>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</si>
  <si>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</si>
  <si>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</si>
  <si>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</si>
  <si>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</si>
  <si>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</si>
  <si>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</si>
  <si>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</si>
  <si>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</si>
  <si>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</si>
  <si>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</si>
  <si>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</si>
  <si>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</si>
  <si>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</si>
  <si>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</si>
  <si>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</si>
  <si>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</si>
  <si>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</si>
  <si>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</si>
  <si>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</si>
  <si>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</si>
  <si>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</si>
  <si>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</si>
  <si>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</si>
  <si>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</si>
  <si>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</si>
  <si>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</si>
  <si>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</si>
  <si>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</si>
  <si>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</si>
  <si>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</si>
  <si>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</si>
  <si>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</si>
  <si>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</si>
  <si>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</si>
  <si>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</si>
  <si>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</si>
  <si>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</si>
  <si>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</si>
  <si>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</si>
  <si>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</si>
  <si>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</si>
  <si>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</si>
  <si>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</si>
  <si>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</si>
  <si>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</si>
  <si>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</si>
  <si>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</si>
  <si>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</si>
  <si>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</si>
  <si>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</si>
  <si>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</si>
  <si>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</si>
  <si>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</si>
  <si>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</si>
  <si>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</si>
  <si>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</si>
  <si>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</si>
  <si>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</si>
  <si>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</si>
  <si>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</si>
  <si>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</si>
  <si>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</si>
  <si>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</si>
  <si>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</si>
  <si>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</si>
  <si>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</si>
  <si>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</si>
  <si>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</si>
  <si>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</si>
  <si>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</si>
  <si>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</si>
  <si>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</si>
  <si>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</si>
  <si>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</si>
  <si>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</si>
  <si>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</si>
  <si>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</si>
  <si>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</si>
  <si>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</si>
  <si>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</si>
  <si>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</si>
  <si>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</si>
  <si>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</si>
  <si>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</si>
  <si>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</si>
  <si>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</si>
  <si>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</si>
  <si>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</si>
  <si>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</si>
  <si>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</si>
  <si>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</si>
  <si>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</si>
  <si>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</si>
  <si>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</si>
  <si>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</si>
  <si>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</si>
  <si>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</si>
  <si>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</si>
  <si>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</si>
  <si>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</si>
  <si>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</si>
  <si>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</si>
  <si>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</si>
  <si>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</si>
  <si>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</si>
  <si>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</si>
  <si>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</si>
  <si>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</si>
  <si>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</si>
  <si>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</si>
  <si>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</si>
  <si>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</si>
  <si>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</si>
  <si>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</si>
  <si>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</si>
  <si>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</si>
  <si>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</si>
  <si>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</si>
  <si>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</si>
  <si>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</si>
  <si>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</si>
  <si>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</si>
  <si>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</si>
  <si>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</si>
  <si>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</si>
  <si>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</si>
  <si>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</si>
  <si>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</si>
  <si>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</si>
  <si>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</si>
  <si>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</si>
  <si>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</si>
  <si>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</si>
  <si>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</si>
  <si>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</si>
  <si>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</si>
  <si>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</si>
  <si>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</si>
  <si>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</si>
  <si>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</si>
  <si>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</si>
  <si>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</si>
  <si>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</si>
  <si>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</si>
  <si>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</si>
  <si>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</si>
  <si>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</si>
  <si>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</si>
  <si>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</si>
  <si>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</si>
  <si>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</si>
  <si>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</si>
  <si>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</si>
  <si>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</si>
  <si>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</si>
  <si>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</si>
  <si>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</si>
  <si>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</si>
  <si>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</si>
  <si>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</si>
  <si>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</si>
  <si>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</si>
  <si>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</si>
  <si>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</si>
  <si>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</si>
  <si>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</si>
  <si>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</si>
  <si>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</si>
  <si>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</si>
  <si>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</si>
  <si>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</si>
  <si>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</si>
  <si>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</si>
  <si>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</si>
  <si>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</si>
  <si>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</si>
  <si>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</si>
  <si>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</si>
  <si>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</si>
  <si>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</si>
  <si>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</si>
  <si>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</si>
  <si>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</si>
  <si>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</si>
  <si>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</si>
  <si>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</si>
  <si>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</si>
  <si>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</si>
  <si>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</si>
  <si>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</si>
  <si>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</si>
  <si>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</si>
  <si>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</si>
  <si>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</si>
  <si>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</si>
  <si>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</si>
  <si>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</si>
  <si>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</si>
  <si>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</si>
  <si>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</si>
  <si>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</si>
  <si>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</si>
  <si>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</si>
  <si>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</si>
  <si>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</si>
  <si>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</si>
  <si>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</si>
  <si>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</si>
  <si>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</si>
  <si>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</si>
  <si>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</si>
  <si>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</si>
  <si>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</si>
  <si>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</si>
  <si>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</si>
  <si>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</si>
  <si>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</si>
  <si>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</si>
  <si>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</si>
  <si>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</si>
  <si>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</si>
  <si>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</si>
  <si>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</si>
  <si>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</si>
  <si>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</si>
  <si>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</si>
  <si>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</si>
  <si>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</si>
  <si>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</si>
  <si>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</si>
  <si>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</si>
  <si>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</si>
  <si>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</si>
  <si>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</si>
  <si>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</si>
  <si>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</si>
  <si>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</si>
  <si>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</si>
  <si>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</si>
  <si>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</si>
  <si>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</si>
  <si>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</si>
  <si>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</si>
  <si>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</si>
  <si>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</si>
  <si>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</si>
  <si>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</si>
  <si>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</si>
  <si>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</si>
  <si>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</si>
  <si>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</si>
  <si>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</si>
  <si>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</si>
  <si>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</si>
  <si>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</si>
  <si>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</si>
  <si>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</si>
  <si>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</si>
  <si>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</si>
  <si>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</si>
  <si>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</si>
  <si>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</si>
  <si>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</si>
  <si>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</si>
  <si>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</si>
  <si>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</si>
  <si>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</si>
  <si>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</si>
  <si>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</si>
  <si>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</si>
  <si>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</si>
  <si>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</si>
  <si>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</si>
  <si>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</si>
  <si>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</si>
  <si>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</si>
  <si>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</si>
  <si>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</si>
  <si>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</si>
  <si>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</si>
  <si>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</si>
  <si>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</si>
  <si>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</si>
  <si>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</si>
  <si>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</si>
  <si>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</si>
  <si>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</si>
  <si>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</si>
  <si>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</si>
  <si>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</si>
  <si>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</si>
  <si>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</si>
  <si>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</si>
  <si>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</si>
  <si>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</si>
  <si>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</si>
  <si>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</si>
  <si>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</si>
  <si>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</si>
  <si>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</si>
  <si>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</si>
  <si>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</si>
  <si>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</si>
  <si>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</si>
  <si>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</si>
  <si>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</si>
  <si>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</si>
  <si>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</si>
  <si>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</si>
  <si>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</si>
  <si>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</si>
  <si>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</si>
  <si>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</si>
  <si>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</si>
  <si>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</si>
  <si>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</si>
  <si>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</si>
  <si>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</si>
  <si>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</si>
  <si>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</si>
  <si>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</si>
  <si>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</si>
  <si>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</si>
  <si>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</si>
  <si>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</si>
  <si>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</si>
  <si>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</si>
  <si>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</si>
  <si>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</si>
  <si>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</si>
  <si>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</si>
  <si>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</si>
  <si>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</si>
  <si>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</si>
  <si>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</si>
  <si>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</si>
  <si>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</si>
  <si>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</si>
  <si>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</si>
  <si>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</si>
  <si>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</si>
  <si>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</si>
  <si>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</si>
  <si>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</si>
  <si>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</si>
  <si>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</si>
  <si>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</si>
  <si>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</si>
  <si>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</si>
  <si>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</si>
  <si>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</si>
  <si>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</si>
  <si>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</si>
  <si>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</si>
  <si>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</si>
  <si>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</si>
  <si>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</si>
  <si>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</si>
  <si>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</si>
  <si>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</si>
  <si>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</si>
  <si>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</si>
  <si>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</si>
  <si>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</si>
  <si>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</si>
  <si>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</si>
  <si>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</si>
  <si>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</si>
  <si>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</si>
  <si>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</si>
  <si>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</si>
  <si>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</si>
  <si>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</si>
  <si>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</si>
  <si>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</si>
  <si>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</si>
  <si>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</si>
  <si>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</si>
  <si>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</si>
  <si>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</si>
  <si>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</si>
  <si>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</si>
  <si>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</si>
  <si>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</si>
  <si>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</si>
  <si>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</si>
  <si>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</si>
  <si>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</si>
  <si>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</si>
  <si>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</si>
  <si>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</si>
  <si>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</si>
  <si>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</si>
  <si>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</si>
  <si>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</si>
  <si>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</si>
  <si>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</si>
  <si>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</si>
  <si>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</si>
  <si>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</si>
  <si>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</si>
  <si>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</si>
  <si>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</si>
  <si>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</si>
  <si>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</si>
  <si>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</si>
  <si>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</si>
  <si>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</si>
  <si>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</si>
  <si>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</si>
  <si>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</si>
  <si>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</si>
  <si>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</si>
  <si>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</si>
  <si>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</si>
  <si>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</si>
  <si>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</si>
  <si>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</si>
  <si>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</si>
  <si>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</si>
  <si>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</si>
  <si>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</si>
  <si>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</si>
  <si>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</si>
  <si>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</si>
  <si>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</si>
  <si>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</si>
  <si>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</si>
  <si>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</si>
  <si>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</si>
  <si>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</si>
  <si>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</si>
  <si>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</si>
  <si>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</si>
  <si>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</si>
  <si>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</si>
  <si>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</si>
  <si>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</si>
  <si>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</si>
  <si>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</si>
  <si>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</si>
  <si>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</si>
  <si>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</si>
  <si>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</si>
  <si>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</si>
  <si>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</si>
  <si>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</si>
  <si>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</si>
  <si>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</si>
  <si>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</si>
  <si>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</si>
  <si>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</si>
  <si>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</si>
  <si>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</si>
  <si>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</si>
  <si>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</si>
  <si>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</si>
  <si>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</si>
  <si>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</si>
  <si>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</si>
  <si>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</si>
  <si>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</si>
  <si>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</si>
  <si>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</si>
  <si>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</si>
  <si>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</si>
  <si>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</si>
  <si>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</si>
  <si>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</si>
  <si>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</si>
  <si>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</si>
  <si>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</si>
  <si>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</si>
  <si>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</si>
  <si>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</si>
  <si>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</si>
  <si>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</si>
  <si>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</si>
  <si>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</si>
  <si>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</si>
  <si>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</si>
  <si>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</si>
  <si>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</si>
  <si>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</si>
  <si>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</si>
  <si>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</si>
  <si>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</si>
  <si>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</si>
  <si>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</si>
  <si>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</si>
  <si>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</si>
  <si>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</si>
  <si>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</si>
  <si>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</si>
  <si>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</si>
  <si>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</si>
  <si>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</si>
  <si>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</si>
  <si>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</si>
  <si>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</si>
  <si>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</si>
  <si>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</si>
  <si>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</si>
  <si>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</si>
  <si>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</si>
  <si>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</si>
  <si>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</si>
  <si>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</si>
  <si>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</si>
  <si>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</si>
  <si>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</si>
  <si>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</si>
  <si>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</si>
  <si>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</si>
  <si>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</si>
  <si>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</si>
  <si>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</si>
  <si>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</si>
  <si>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</si>
  <si>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</si>
  <si>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</si>
  <si>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</si>
  <si>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</si>
  <si>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</si>
  <si>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</si>
  <si>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</si>
  <si>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</si>
  <si>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</si>
  <si>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</si>
  <si>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</si>
  <si>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</si>
  <si>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</si>
  <si>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</si>
  <si>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</si>
  <si>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</si>
  <si>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</si>
  <si>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</si>
  <si>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</si>
  <si>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</si>
  <si>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</si>
  <si>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</si>
  <si>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</si>
  <si>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</si>
  <si>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</si>
  <si>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</si>
  <si>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</si>
  <si>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</si>
  <si>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</si>
  <si>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</si>
  <si>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</si>
  <si>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</si>
  <si>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</si>
  <si>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</si>
  <si>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</si>
  <si>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</si>
  <si>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</si>
  <si>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</si>
  <si>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</si>
  <si>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</si>
  <si>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</si>
  <si>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</si>
  <si>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</si>
  <si>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</si>
  <si>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</si>
  <si>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</si>
  <si>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</si>
  <si>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</si>
  <si>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</si>
  <si>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</si>
  <si>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</si>
  <si>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</si>
  <si>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</si>
  <si>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</si>
  <si>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</si>
  <si>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</si>
  <si>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</si>
  <si>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</si>
  <si>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</si>
  <si>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</si>
  <si>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</si>
  <si>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</si>
  <si>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</si>
  <si>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</si>
  <si>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</si>
  <si>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</si>
  <si>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</si>
  <si>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</si>
  <si>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</si>
  <si>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</si>
  <si>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</si>
  <si>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</si>
  <si>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</si>
  <si>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</si>
  <si>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</si>
  <si>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</si>
  <si>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</si>
  <si>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</si>
  <si>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</si>
  <si>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</si>
  <si>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</si>
  <si>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</si>
  <si>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</si>
  <si>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</si>
  <si>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</si>
  <si>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</si>
  <si>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</si>
  <si>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</si>
  <si>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</si>
  <si>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</si>
  <si>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</si>
  <si>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</si>
  <si>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</si>
  <si>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</si>
  <si>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</si>
  <si>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</si>
  <si>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</si>
  <si>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</si>
  <si>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</si>
  <si>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</si>
  <si>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</si>
  <si>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</si>
  <si>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</si>
  <si>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</si>
  <si>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</si>
  <si>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</si>
  <si>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</si>
  <si>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</si>
  <si>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</si>
  <si>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</si>
  <si>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</si>
  <si>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</si>
  <si>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</si>
  <si>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</si>
  <si>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</si>
  <si>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</si>
  <si>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</si>
  <si>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</si>
  <si>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</si>
  <si>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</si>
  <si>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</si>
  <si>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</si>
  <si>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</si>
  <si>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</si>
  <si>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</si>
  <si>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</si>
  <si>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</si>
  <si>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</si>
  <si>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</si>
  <si>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</si>
  <si>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</si>
  <si>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</si>
  <si>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</si>
  <si>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</si>
  <si>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</si>
  <si>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</si>
  <si>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</si>
  <si>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</si>
  <si>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</si>
  <si>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</si>
  <si>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</si>
  <si>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</si>
  <si>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</si>
  <si>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</si>
  <si>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</si>
  <si>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</si>
  <si>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</si>
  <si>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</si>
  <si>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</si>
  <si>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</si>
  <si>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</si>
  <si>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</si>
  <si>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</si>
  <si>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</si>
  <si>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</si>
  <si>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</si>
  <si>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</si>
  <si>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</si>
  <si>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</si>
  <si>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</si>
  <si>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</si>
  <si>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</si>
  <si>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</si>
  <si>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</si>
  <si>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</si>
  <si>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</si>
  <si>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</si>
  <si>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</si>
  <si>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</si>
  <si>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</si>
  <si>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</si>
  <si>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</si>
  <si>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</si>
  <si>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</si>
  <si>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</si>
  <si>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</si>
  <si>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</si>
  <si>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</si>
  <si>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</si>
  <si>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</si>
  <si>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</si>
  <si>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</si>
  <si>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</si>
  <si>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</si>
  <si>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</si>
  <si>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</si>
  <si>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</si>
  <si>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</si>
  <si>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</si>
  <si>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</si>
  <si>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</si>
  <si>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</si>
  <si>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</si>
  <si>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</si>
  <si>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</si>
  <si>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</si>
  <si>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</si>
  <si>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</si>
  <si>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</si>
  <si>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</si>
  <si>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</si>
  <si>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</si>
  <si>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</si>
  <si>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</si>
  <si>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</si>
  <si>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</si>
  <si>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</si>
  <si>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</si>
  <si>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</si>
  <si>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</si>
  <si>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</si>
  <si>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</si>
  <si>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</si>
  <si>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</si>
  <si>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</si>
  <si>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</si>
  <si>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</si>
  <si>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</si>
  <si>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</si>
  <si>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</si>
  <si>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</si>
  <si>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</si>
  <si>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</si>
  <si>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</si>
  <si>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</si>
  <si>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</si>
  <si>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</si>
  <si>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</si>
  <si>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</si>
  <si>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</si>
  <si>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</si>
  <si>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</si>
  <si>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</si>
  <si>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</si>
  <si>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</si>
  <si>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</si>
  <si>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</si>
  <si>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</si>
  <si>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</si>
  <si>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</si>
  <si>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</si>
  <si>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</si>
  <si>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</si>
  <si>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</si>
  <si>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</si>
  <si>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</si>
  <si>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</si>
  <si>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</si>
  <si>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</si>
  <si>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</si>
  <si>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</si>
  <si>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</si>
  <si>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</si>
  <si>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</si>
  <si>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</si>
  <si>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</si>
  <si>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</si>
  <si>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</si>
  <si>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</si>
  <si>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</si>
  <si>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</si>
  <si>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</si>
  <si>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</si>
  <si>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</si>
  <si>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</si>
  <si>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</si>
  <si>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</si>
  <si>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</si>
  <si>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</si>
  <si>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</si>
  <si>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</si>
  <si>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</si>
  <si>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</si>
  <si>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</si>
  <si>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</si>
  <si>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</si>
  <si>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</si>
  <si>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</si>
  <si>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</si>
  <si>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</si>
  <si>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</si>
  <si>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</si>
  <si>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</si>
  <si>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</si>
  <si>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</si>
  <si>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</si>
  <si>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</si>
  <si>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</si>
  <si>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</si>
  <si>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</si>
  <si>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</si>
  <si>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</si>
  <si>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</si>
  <si>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</si>
  <si>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</si>
  <si>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</si>
  <si>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</si>
  <si>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</si>
  <si>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</si>
  <si>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</si>
  <si>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</si>
  <si>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</si>
  <si>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</si>
  <si>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</si>
  <si>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</si>
  <si>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</si>
  <si>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</si>
  <si>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</si>
  <si>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</si>
  <si>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</si>
  <si>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</si>
  <si>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</si>
  <si>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</si>
  <si>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</si>
  <si>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</si>
  <si>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</si>
  <si>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</si>
  <si>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</si>
  <si>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</si>
  <si>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</si>
  <si>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</si>
  <si>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</si>
  <si>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</si>
  <si>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</si>
  <si>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</si>
  <si>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</si>
  <si>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</si>
  <si>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</si>
  <si>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</si>
  <si>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</si>
  <si>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</si>
  <si>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</si>
  <si>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</si>
  <si>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</si>
  <si>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</si>
  <si>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</si>
  <si>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</si>
  <si>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</si>
  <si>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</si>
  <si>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</si>
  <si>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</si>
  <si>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</si>
  <si>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</si>
  <si>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</si>
  <si>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</si>
  <si>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</si>
  <si>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</si>
  <si>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</si>
  <si>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</si>
  <si>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</si>
  <si>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</si>
  <si>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</si>
  <si>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</si>
  <si>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</si>
  <si>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</si>
  <si>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</si>
  <si>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</si>
  <si>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</si>
  <si>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</si>
  <si>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</si>
  <si>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</si>
  <si>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</si>
  <si>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</si>
  <si>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</si>
  <si>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</si>
  <si>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</si>
  <si>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</si>
  <si>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</si>
  <si>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</si>
  <si>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</si>
  <si>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</si>
  <si>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</si>
  <si>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</si>
  <si>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</si>
  <si>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</si>
  <si>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</si>
  <si>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</si>
  <si>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</si>
  <si>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</si>
  <si>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</si>
  <si>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</si>
  <si>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</si>
  <si>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</si>
  <si>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</si>
  <si>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</si>
  <si>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</si>
  <si>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</si>
  <si>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</si>
  <si>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</si>
  <si>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</si>
  <si>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</si>
  <si>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</si>
  <si>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</si>
  <si>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</si>
  <si>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</si>
  <si>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</si>
  <si>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</si>
  <si>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</si>
  <si>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</si>
  <si>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</si>
  <si>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</si>
  <si>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</si>
  <si>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</si>
  <si>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</si>
  <si>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</si>
  <si>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</si>
  <si>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</si>
  <si>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</si>
  <si>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</si>
  <si>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</si>
  <si>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</si>
  <si>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</si>
  <si>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</si>
  <si>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</si>
  <si>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</si>
  <si>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</si>
  <si>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</si>
  <si>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</si>
  <si>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</si>
  <si>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</si>
  <si>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</si>
  <si>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</si>
  <si>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</si>
  <si>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</si>
  <si>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</si>
  <si>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</si>
  <si>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</si>
  <si>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</si>
  <si>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</si>
  <si>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</si>
  <si>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</si>
  <si>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</si>
  <si>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</si>
  <si>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</si>
  <si>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</si>
  <si>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</si>
  <si>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</si>
  <si>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</si>
  <si>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</si>
  <si>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</si>
  <si>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</si>
  <si>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</si>
  <si>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</si>
  <si>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</si>
  <si>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</si>
  <si>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</si>
  <si>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</si>
  <si>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</si>
  <si>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</si>
  <si>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</si>
  <si>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</si>
  <si>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</si>
  <si>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</si>
  <si>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</si>
  <si>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</si>
  <si>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</si>
  <si>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</si>
  <si>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</si>
  <si>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</si>
  <si>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</si>
  <si>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</si>
  <si>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</si>
  <si>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</si>
  <si>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</si>
  <si>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</si>
  <si>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</si>
  <si>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</si>
  <si>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</si>
  <si>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</si>
  <si>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</si>
  <si>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</si>
  <si>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</si>
  <si>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</si>
  <si>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</si>
  <si>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</si>
  <si>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</si>
  <si>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</si>
  <si>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</si>
  <si>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</si>
  <si>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</si>
  <si>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</si>
  <si>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</si>
  <si>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</si>
  <si>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</si>
  <si>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</si>
  <si>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</si>
  <si>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</si>
  <si>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</si>
  <si>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</si>
  <si>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</si>
  <si>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</si>
  <si>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</si>
  <si>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</si>
  <si>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</si>
  <si>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</si>
  <si>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</si>
  <si>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</si>
  <si>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</si>
  <si>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</si>
  <si>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</si>
  <si>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</si>
  <si>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</si>
  <si>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</si>
  <si>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</si>
  <si>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</si>
  <si>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</si>
  <si>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</si>
  <si>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</si>
  <si>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</si>
  <si>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</si>
  <si>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</si>
  <si>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</si>
  <si>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</si>
  <si>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</si>
  <si>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</si>
  <si>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</si>
  <si>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</si>
  <si>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</si>
  <si>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</si>
  <si>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</si>
  <si>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</si>
  <si>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</si>
  <si>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</si>
  <si>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</si>
  <si>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</si>
  <si>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</si>
  <si>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</si>
  <si>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</si>
  <si>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</si>
  <si>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</si>
  <si>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</si>
  <si>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</si>
  <si>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</si>
  <si>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</si>
  <si>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</si>
  <si>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</si>
  <si>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</si>
  <si>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</si>
  <si>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</si>
  <si>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</si>
  <si>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</si>
  <si>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</si>
  <si>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</si>
  <si>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</si>
  <si>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</si>
  <si>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</si>
  <si>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</si>
  <si>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</si>
  <si>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</si>
  <si>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</si>
  <si>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</si>
  <si>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</si>
  <si>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</si>
  <si>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</si>
  <si>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</si>
  <si>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</si>
  <si>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</si>
  <si>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</si>
  <si>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</si>
  <si>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</si>
  <si>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</si>
  <si>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</si>
  <si>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</si>
  <si>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</si>
  <si>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</si>
  <si>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</si>
  <si>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</si>
  <si>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</si>
  <si>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</si>
  <si>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</si>
  <si>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</si>
  <si>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</si>
  <si>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</si>
  <si>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</si>
  <si>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</si>
  <si>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</si>
  <si>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</si>
  <si>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</si>
  <si>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</si>
  <si>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</si>
  <si>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</si>
  <si>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</si>
  <si>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</si>
  <si>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</si>
  <si>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</si>
  <si>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</si>
  <si>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</si>
  <si>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</si>
  <si>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</si>
  <si>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</si>
  <si>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</si>
  <si>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</si>
  <si>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</si>
  <si>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</si>
  <si>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</si>
  <si>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</si>
  <si>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</si>
  <si>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</si>
  <si>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</si>
  <si>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</si>
  <si>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</si>
  <si>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</si>
  <si>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</si>
  <si>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</si>
  <si>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</si>
  <si>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</si>
  <si>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</si>
  <si>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</si>
  <si>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</si>
  <si>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</si>
  <si>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</si>
  <si>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</si>
  <si>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</si>
  <si>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</si>
  <si>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</si>
  <si>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</si>
  <si>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</si>
  <si>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</si>
  <si>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</si>
  <si>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</si>
  <si>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</si>
  <si>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</si>
  <si>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</si>
  <si>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</si>
  <si>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</si>
  <si>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</si>
  <si>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</si>
  <si>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</si>
  <si>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</si>
  <si>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</si>
  <si>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</si>
  <si>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</si>
  <si>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</si>
  <si>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</si>
  <si>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</si>
  <si>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</si>
  <si>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</si>
  <si>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</si>
  <si>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</si>
  <si>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</si>
  <si>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</si>
  <si>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</si>
  <si>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</si>
  <si>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</si>
  <si>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</si>
  <si>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</si>
  <si>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</si>
  <si>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</si>
  <si>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</si>
  <si>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</si>
  <si>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</si>
  <si>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</si>
  <si>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</si>
  <si>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</si>
  <si>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</si>
  <si>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</si>
  <si>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</si>
  <si>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</si>
  <si>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</si>
  <si>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</si>
  <si>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</si>
  <si>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</si>
  <si>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</si>
  <si>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</si>
  <si>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</si>
  <si>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</si>
  <si>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</si>
  <si>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</si>
  <si>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</si>
  <si>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</si>
  <si>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</si>
  <si>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</si>
  <si>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</si>
  <si>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</si>
  <si>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</si>
  <si>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</si>
  <si>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</si>
  <si>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</si>
  <si>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</si>
  <si>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</si>
  <si>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</si>
  <si>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</si>
  <si>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</si>
  <si>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</si>
  <si>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</si>
  <si>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</si>
  <si>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</si>
  <si>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</si>
  <si>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</si>
  <si>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</si>
  <si>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</si>
  <si>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</si>
  <si>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</si>
  <si>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</si>
  <si>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</si>
  <si>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</si>
  <si>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</si>
  <si>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</si>
  <si>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</si>
  <si>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</si>
  <si>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</si>
  <si>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</si>
  <si>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</si>
  <si>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</si>
  <si>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</si>
  <si>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</si>
  <si>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</si>
  <si>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</si>
  <si>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</si>
  <si>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</si>
  <si>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</si>
  <si>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</si>
  <si>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</si>
  <si>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</si>
  <si>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</si>
  <si>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</si>
  <si>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</si>
  <si>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</si>
  <si>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</si>
  <si>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</si>
  <si>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</si>
  <si>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</si>
  <si>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</si>
  <si>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</si>
  <si>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</si>
  <si>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</si>
  <si>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</si>
  <si>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</si>
  <si>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</si>
  <si>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</si>
  <si>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</si>
  <si>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</si>
  <si>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</si>
  <si>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</si>
  <si>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</si>
  <si>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</si>
  <si>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</si>
  <si>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</si>
  <si>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</si>
  <si>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</si>
  <si>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</si>
  <si>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</si>
  <si>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</si>
  <si>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</si>
  <si>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</si>
  <si>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</si>
  <si>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</si>
  <si>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</si>
  <si>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</si>
  <si>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</si>
  <si>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</si>
  <si>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</si>
  <si>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</si>
  <si>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</si>
  <si>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</si>
  <si>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</si>
  <si>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</si>
  <si>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</si>
  <si>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</si>
  <si>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</si>
  <si>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</si>
  <si>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</si>
  <si>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</si>
  <si>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</si>
  <si>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</si>
  <si>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</si>
  <si>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</si>
  <si>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</si>
  <si>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</si>
  <si>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</si>
  <si>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</si>
  <si>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</si>
  <si>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</si>
  <si>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</si>
  <si>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</si>
  <si>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</si>
  <si>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</si>
  <si>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</si>
  <si>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</si>
  <si>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</si>
  <si>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</si>
  <si>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</si>
  <si>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</si>
  <si>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</si>
  <si>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</si>
  <si>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</si>
  <si>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</si>
  <si>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</si>
  <si>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</si>
  <si>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</si>
  <si>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</si>
  <si>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</si>
  <si>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</si>
  <si>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</si>
  <si>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</si>
  <si>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</si>
  <si>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</si>
  <si>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</si>
  <si>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</si>
  <si>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</si>
  <si>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</si>
  <si>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</si>
  <si>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</si>
  <si>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</si>
  <si>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</si>
  <si>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</si>
  <si>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</si>
  <si>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</si>
  <si>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</si>
  <si>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</si>
  <si>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</si>
  <si>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</si>
  <si>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</si>
  <si>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</si>
  <si>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</si>
  <si>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</si>
  <si>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</si>
  <si>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</si>
  <si>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</si>
  <si>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</si>
  <si>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</si>
  <si>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</si>
  <si>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</si>
  <si>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</si>
  <si>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</si>
  <si>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</si>
  <si>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</si>
  <si>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</si>
  <si>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</si>
  <si>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</si>
  <si>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</si>
  <si>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</si>
  <si>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</si>
  <si>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</si>
  <si>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</si>
  <si>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</si>
  <si>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</si>
  <si>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</si>
  <si>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</si>
  <si>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</si>
  <si>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</si>
  <si>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</si>
  <si>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</si>
  <si>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</si>
  <si>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</si>
  <si>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</si>
  <si>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</si>
  <si>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</si>
  <si>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</si>
  <si>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</si>
  <si>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</si>
  <si>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</si>
  <si>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</si>
  <si>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</si>
  <si>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</si>
  <si>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</si>
  <si>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</si>
  <si>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</si>
  <si>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</si>
  <si>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</si>
  <si>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</si>
  <si>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</si>
  <si>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</si>
  <si>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</si>
  <si>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</si>
  <si>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</si>
  <si>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</si>
  <si>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</si>
  <si>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</si>
  <si>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</si>
  <si>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</si>
  <si>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</si>
  <si>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</si>
  <si>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</si>
  <si>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</si>
  <si>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</si>
  <si>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</si>
  <si>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</si>
  <si>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</si>
  <si>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</si>
  <si>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</si>
  <si>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</si>
  <si>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</si>
  <si>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</si>
  <si>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</si>
  <si>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</si>
  <si>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</si>
  <si>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</si>
  <si>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</si>
  <si>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</si>
  <si>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</si>
  <si>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</si>
  <si>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</si>
  <si>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</si>
  <si>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</si>
  <si>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</si>
  <si>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</si>
  <si>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</si>
  <si>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</si>
  <si>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</si>
  <si>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</si>
  <si>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</si>
  <si>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</si>
  <si>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</si>
  <si>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</si>
  <si>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</si>
  <si>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</si>
  <si>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</si>
  <si>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</si>
  <si>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</si>
  <si>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</si>
  <si>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</si>
  <si>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</si>
  <si>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</si>
  <si>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</si>
  <si>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</si>
  <si>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</si>
  <si>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</si>
  <si>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</si>
  <si>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</si>
  <si>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</si>
  <si>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</si>
  <si>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</si>
  <si>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</si>
  <si>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</si>
  <si>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</si>
  <si>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</si>
  <si>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</si>
  <si>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</si>
  <si>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</si>
  <si>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</si>
  <si>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</si>
  <si>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</si>
  <si>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</si>
  <si>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</si>
  <si>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</si>
  <si>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</si>
  <si>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</si>
  <si>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</si>
  <si>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</si>
  <si>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</si>
  <si>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</si>
  <si>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</si>
  <si>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</si>
  <si>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</si>
  <si>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</si>
  <si>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</si>
  <si>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</si>
  <si>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</si>
  <si>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</si>
  <si>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</si>
  <si>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</si>
  <si>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</si>
  <si>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</si>
  <si>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</si>
  <si>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</si>
  <si>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</si>
  <si>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</si>
  <si>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</si>
  <si>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</si>
  <si>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</si>
  <si>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</si>
  <si>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</si>
  <si>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</si>
  <si>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</si>
  <si>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</si>
  <si>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</si>
  <si>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</si>
  <si>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</si>
  <si>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</si>
  <si>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</si>
  <si>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</si>
  <si>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</si>
  <si>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</si>
  <si>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</si>
  <si>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</si>
  <si>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</si>
  <si>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</si>
  <si>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</si>
  <si>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</si>
  <si>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</si>
  <si>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</si>
  <si>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</si>
  <si>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</si>
  <si>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</si>
  <si>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</si>
  <si>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</si>
  <si>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</si>
  <si>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</si>
  <si>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</si>
  <si>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</si>
  <si>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</si>
  <si>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</si>
  <si>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</si>
  <si>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</si>
  <si>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</si>
  <si>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</si>
  <si>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</si>
  <si>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</si>
  <si>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</si>
  <si>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</si>
  <si>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</si>
  <si>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</si>
  <si>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</si>
  <si>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</si>
  <si>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</si>
  <si>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</si>
  <si>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</si>
  <si>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</si>
  <si>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</si>
  <si>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</si>
  <si>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</si>
  <si>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</si>
  <si>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</si>
  <si>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</si>
  <si>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</si>
  <si>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</si>
  <si>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</si>
  <si>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</si>
  <si>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</si>
  <si>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</si>
  <si>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</si>
  <si>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</si>
  <si>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</si>
  <si>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</si>
  <si>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</si>
  <si>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</si>
  <si>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</si>
  <si>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</si>
  <si>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</si>
  <si>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</si>
  <si>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</si>
  <si>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</si>
  <si>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</si>
  <si>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</si>
  <si>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</si>
  <si>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</si>
  <si>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</si>
  <si>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</si>
  <si>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</si>
  <si>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</si>
  <si>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</si>
  <si>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</si>
  <si>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</si>
  <si>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</si>
  <si>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</si>
  <si>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</si>
  <si>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</si>
  <si>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</si>
  <si>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</si>
  <si>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</si>
  <si>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</si>
  <si>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</si>
  <si>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</si>
  <si>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</si>
  <si>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</si>
  <si>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</si>
  <si>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</si>
  <si>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</si>
  <si>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</si>
  <si>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</si>
  <si>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</si>
  <si>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</si>
  <si>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</si>
  <si>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</si>
  <si>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</si>
  <si>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</si>
  <si>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</si>
  <si>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</si>
  <si>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</si>
  <si>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</si>
  <si>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</si>
  <si>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</si>
  <si>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</si>
  <si>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</si>
  <si>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</si>
  <si>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</si>
  <si>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</si>
  <si>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</si>
  <si>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</si>
  <si>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</si>
  <si>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</si>
  <si>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</si>
  <si>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</si>
  <si>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</si>
  <si>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</si>
  <si>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</si>
  <si>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</si>
  <si>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</si>
  <si>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</si>
  <si>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</si>
  <si>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</si>
  <si>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</si>
  <si>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</si>
  <si>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</si>
  <si>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</si>
  <si>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</si>
  <si>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</si>
  <si>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</si>
  <si>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</si>
  <si>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</si>
  <si>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</si>
  <si>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</si>
  <si>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</si>
  <si>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</si>
  <si>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</si>
  <si>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</si>
  <si>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</si>
  <si>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</si>
  <si>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</si>
  <si>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</si>
  <si>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</si>
  <si>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</si>
  <si>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</si>
  <si>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</si>
  <si>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</si>
  <si>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</si>
  <si>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</si>
  <si>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</si>
  <si>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</si>
  <si>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</si>
  <si>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</si>
  <si>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</si>
  <si>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</si>
  <si>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</si>
  <si>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</si>
  <si>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</si>
  <si>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</si>
  <si>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</si>
  <si>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</si>
  <si>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</si>
  <si>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</si>
  <si>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</si>
  <si>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</si>
  <si>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</si>
  <si>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</si>
  <si>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</si>
  <si>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</si>
  <si>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</si>
  <si>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</si>
  <si>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</si>
  <si>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</si>
  <si>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</si>
  <si>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</si>
  <si>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</si>
  <si>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</si>
  <si>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</si>
  <si>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</si>
  <si>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</si>
  <si>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</si>
  <si>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</si>
  <si>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</si>
  <si>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</si>
  <si>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</si>
  <si>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</si>
  <si>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</si>
  <si>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</si>
  <si>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</si>
  <si>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</si>
  <si>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</si>
  <si>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</si>
  <si>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</si>
  <si>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</si>
  <si>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</si>
  <si>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</si>
  <si>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</si>
  <si>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</si>
  <si>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</si>
  <si>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</si>
  <si>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</si>
  <si>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</si>
  <si>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</si>
  <si>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</si>
  <si>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</si>
  <si>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</si>
  <si>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</si>
  <si>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</si>
  <si>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</si>
  <si>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</si>
  <si>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</si>
  <si>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</si>
  <si>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</si>
  <si>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</si>
  <si>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</si>
  <si>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</si>
  <si>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</si>
  <si>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</si>
  <si>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</si>
  <si>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</si>
  <si>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</si>
  <si>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</si>
  <si>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</si>
  <si>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</si>
  <si>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</si>
  <si>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</si>
  <si>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</si>
  <si>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</si>
  <si>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</si>
  <si>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</si>
  <si>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</si>
  <si>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</si>
  <si>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</si>
  <si>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</si>
  <si>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</si>
  <si>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</si>
  <si>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</si>
  <si>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</si>
  <si>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</si>
  <si>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</si>
  <si>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</si>
  <si>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</si>
  <si>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</si>
  <si>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</si>
  <si>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</si>
  <si>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</si>
  <si>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</si>
  <si>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</si>
  <si>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</si>
  <si>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</si>
  <si>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</si>
  <si>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</si>
  <si>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</si>
  <si>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</si>
  <si>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</si>
  <si>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</si>
  <si>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</si>
  <si>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</si>
  <si>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</si>
  <si>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</si>
  <si>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</si>
  <si>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</si>
  <si>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</si>
  <si>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</si>
  <si>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</si>
  <si>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</si>
  <si>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</si>
  <si>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</si>
  <si>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</si>
  <si>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</si>
  <si>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</si>
  <si>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</si>
  <si>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</si>
  <si>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</si>
  <si>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</si>
  <si>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</si>
  <si>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</si>
  <si>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</si>
  <si>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</si>
  <si>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</si>
  <si>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</si>
  <si>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</si>
  <si>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</si>
  <si>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</si>
  <si>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</si>
  <si>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</si>
  <si>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</si>
  <si>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</si>
  <si>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</si>
  <si>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</si>
  <si>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</si>
  <si>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</si>
  <si>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</si>
  <si>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</si>
  <si>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</si>
  <si>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</si>
  <si>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</si>
  <si>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</si>
  <si>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</si>
  <si>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</si>
  <si>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</si>
  <si>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</si>
  <si>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</si>
  <si>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</si>
  <si>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</si>
  <si>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</si>
  <si>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</si>
  <si>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</si>
  <si>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</si>
  <si>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</si>
  <si>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</si>
  <si>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</si>
  <si>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</si>
  <si>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</si>
  <si>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</si>
  <si>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</si>
  <si>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</si>
  <si>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</si>
  <si>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</si>
  <si>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</si>
  <si>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</si>
  <si>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</si>
  <si>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</si>
  <si>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</si>
  <si>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</si>
  <si>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</si>
  <si>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</si>
  <si>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</si>
  <si>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</si>
  <si>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</si>
  <si>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</si>
  <si>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</si>
  <si>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</si>
  <si>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</si>
  <si>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</si>
  <si>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</si>
  <si>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</si>
  <si>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</si>
  <si>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</si>
  <si>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</si>
  <si>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</si>
  <si>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</si>
  <si>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</si>
  <si>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</si>
  <si>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</si>
  <si>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</si>
  <si>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</si>
  <si>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</si>
  <si>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</si>
  <si>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</si>
  <si>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</si>
  <si>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</si>
  <si>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</si>
  <si>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</si>
  <si>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</si>
  <si>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</si>
  <si>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</si>
  <si>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</si>
  <si>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</si>
  <si>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</si>
  <si>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</si>
  <si>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</si>
  <si>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</si>
  <si>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</si>
  <si>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</si>
  <si>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</si>
  <si>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</si>
  <si>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</si>
  <si>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</si>
  <si>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</si>
  <si>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</si>
  <si>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</si>
  <si>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</si>
  <si>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</si>
  <si>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</si>
  <si>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</si>
  <si>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</si>
  <si>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</si>
  <si>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</si>
  <si>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</si>
  <si>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</si>
  <si>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</si>
  <si>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</si>
  <si>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</si>
  <si>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</si>
  <si>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</si>
  <si>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</si>
  <si>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</si>
  <si>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</si>
  <si>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</si>
  <si>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</si>
  <si>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</si>
  <si>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</si>
  <si>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</si>
  <si>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</si>
  <si>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</si>
  <si>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</si>
  <si>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</si>
  <si>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</si>
  <si>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</si>
  <si>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</si>
  <si>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</si>
  <si>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</si>
  <si>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</si>
  <si>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</si>
  <si>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</si>
  <si>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</si>
  <si>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</si>
  <si>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</si>
  <si>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</si>
  <si>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</si>
  <si>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</si>
  <si>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</si>
  <si>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</si>
  <si>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</si>
  <si>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</si>
  <si>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</si>
  <si>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</si>
  <si>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</si>
  <si>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</si>
  <si>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</si>
  <si>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</si>
  <si>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</si>
  <si>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</si>
  <si>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</si>
  <si>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</si>
  <si>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</si>
  <si>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</si>
  <si>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</si>
  <si>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</si>
  <si>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</si>
  <si>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</si>
  <si>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</si>
  <si>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</si>
  <si>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</si>
  <si>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</si>
  <si>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</si>
  <si>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</si>
  <si>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</si>
  <si>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</si>
  <si>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</si>
  <si>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</si>
  <si>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</si>
  <si>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</si>
  <si>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</si>
  <si>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</si>
  <si>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</si>
  <si>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</si>
  <si>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</si>
  <si>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</si>
  <si>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</si>
  <si>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</si>
  <si>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</si>
  <si>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</si>
  <si>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</si>
  <si>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</si>
  <si>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</si>
  <si>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</si>
  <si>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</si>
  <si>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</si>
  <si>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</si>
  <si>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</si>
  <si>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</si>
  <si>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</si>
  <si>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</si>
  <si>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</si>
  <si>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</si>
  <si>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</si>
  <si>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</si>
  <si>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</si>
  <si>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</si>
  <si>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</si>
  <si>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</si>
  <si>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</si>
  <si>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</si>
  <si>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</si>
  <si>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</si>
  <si>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</si>
  <si>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</si>
  <si>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</si>
  <si>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</si>
  <si>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</si>
  <si>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</si>
  <si>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</si>
  <si>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</si>
  <si>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</si>
  <si>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</si>
  <si>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</si>
  <si>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</si>
  <si>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</si>
  <si>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</si>
  <si>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</si>
  <si>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</si>
  <si>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</si>
  <si>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</si>
  <si>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</si>
  <si>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</si>
  <si>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</si>
  <si>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</si>
  <si>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</si>
  <si>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</si>
  <si>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</si>
  <si>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</si>
  <si>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</si>
  <si>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</si>
  <si>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</si>
  <si>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</si>
  <si>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</si>
  <si>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</si>
  <si>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</si>
  <si>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</si>
  <si>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</si>
  <si>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</si>
  <si>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</si>
  <si>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</si>
  <si>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</si>
  <si>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</si>
  <si>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</si>
  <si>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</si>
  <si>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</si>
  <si>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</si>
  <si>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</si>
  <si>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</si>
  <si>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</si>
  <si>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</si>
  <si>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</si>
  <si>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</si>
  <si>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</si>
  <si>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</si>
  <si>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</si>
  <si>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</si>
  <si>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</si>
  <si>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</si>
  <si>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</si>
  <si>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</si>
  <si>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</si>
  <si>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</si>
  <si>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</si>
  <si>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</si>
  <si>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</si>
  <si>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</si>
  <si>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</si>
  <si>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</si>
  <si>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</si>
  <si>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</si>
  <si>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</si>
  <si>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</si>
  <si>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</si>
  <si>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</si>
  <si>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</si>
  <si>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</si>
  <si>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</si>
  <si>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</si>
  <si>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</si>
  <si>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</si>
  <si>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</si>
  <si>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</si>
  <si>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</si>
  <si>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</si>
  <si>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</si>
  <si>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</si>
  <si>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</si>
  <si>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</si>
  <si>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</si>
  <si>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</si>
  <si>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</si>
  <si>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</si>
  <si>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</si>
  <si>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</si>
  <si>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</si>
  <si>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</si>
  <si>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</si>
  <si>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</si>
  <si>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</si>
  <si>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</si>
  <si>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</si>
  <si>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</si>
  <si>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</si>
  <si>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</si>
  <si>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</si>
  <si>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</si>
  <si>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</si>
  <si>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</si>
  <si>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</si>
  <si>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</si>
  <si>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</si>
  <si>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</si>
  <si>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</si>
  <si>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</si>
  <si>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</si>
  <si>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</si>
  <si>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</si>
  <si>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</si>
  <si>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</si>
  <si>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</si>
  <si>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</si>
  <si>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</si>
  <si>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</si>
  <si>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</si>
  <si>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</si>
  <si>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</si>
  <si>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</si>
  <si>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</si>
  <si>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</si>
  <si>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</si>
  <si>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</si>
  <si>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</si>
  <si>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</si>
  <si>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</si>
  <si>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</si>
  <si>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</si>
  <si>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</si>
  <si>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</si>
  <si>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</si>
  <si>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</si>
  <si>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</si>
  <si>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</si>
  <si>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</si>
  <si>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</si>
  <si>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</si>
  <si>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</si>
  <si>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</si>
  <si>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</si>
  <si>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</si>
  <si>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</si>
  <si>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</si>
  <si>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</si>
  <si>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</si>
  <si>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</si>
  <si>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</si>
  <si>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</si>
  <si>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</si>
  <si>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</si>
  <si>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</si>
  <si>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</si>
  <si>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</si>
  <si>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</si>
  <si>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</si>
  <si>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</si>
  <si>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</si>
  <si>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</si>
  <si>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</si>
  <si>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</si>
  <si>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</si>
  <si>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</si>
  <si>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</si>
  <si>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</si>
  <si>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</si>
  <si>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</si>
  <si>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</si>
  <si>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</si>
  <si>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</si>
  <si>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</si>
  <si>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</si>
  <si>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</si>
  <si>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</si>
  <si>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</si>
  <si>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</si>
  <si>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</si>
  <si>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</si>
  <si>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</si>
  <si>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</si>
  <si>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</si>
  <si>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</si>
  <si>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</si>
  <si>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</si>
  <si>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</si>
  <si>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</si>
  <si>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</si>
  <si>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</si>
  <si>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</si>
  <si>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</si>
  <si>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</si>
  <si>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</si>
  <si>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</si>
  <si>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</si>
  <si>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</si>
  <si>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</si>
  <si>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</si>
  <si>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</si>
  <si>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</si>
  <si>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</si>
  <si>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</si>
  <si>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</si>
  <si>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</si>
  <si>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</si>
  <si>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</si>
  <si>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</si>
  <si>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</si>
  <si>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</si>
  <si>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</si>
  <si>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</si>
  <si>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</si>
  <si>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</si>
  <si>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</si>
  <si>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</si>
  <si>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</si>
  <si>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</si>
  <si>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</si>
  <si>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</si>
  <si>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</si>
  <si>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</si>
  <si>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</si>
  <si>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</si>
  <si>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</si>
  <si>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</si>
  <si>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</si>
  <si>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</si>
  <si>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</si>
  <si>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</si>
  <si>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</si>
  <si>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</si>
  <si>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</si>
  <si>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</si>
  <si>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</si>
  <si>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</si>
  <si>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</si>
  <si>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</si>
  <si>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</si>
  <si>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</si>
  <si>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</si>
  <si>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</si>
  <si>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</si>
  <si>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</si>
  <si>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</si>
  <si>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</si>
  <si>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</si>
  <si>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</si>
  <si>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</si>
  <si>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</si>
  <si>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</si>
  <si>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</si>
  <si>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</si>
  <si>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</si>
  <si>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</si>
  <si>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</si>
  <si>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</si>
  <si>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</si>
  <si>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</si>
  <si>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</si>
  <si>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</si>
  <si>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</si>
  <si>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</si>
  <si>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</si>
  <si>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</si>
  <si>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</si>
  <si>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</si>
  <si>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</si>
  <si>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</si>
  <si>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</si>
  <si>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</si>
  <si>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</si>
  <si>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</si>
  <si>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</si>
  <si>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</si>
  <si>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</si>
  <si>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</si>
  <si>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</si>
  <si>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</si>
  <si>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</si>
  <si>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</si>
  <si>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</si>
  <si>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</si>
  <si>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</si>
  <si>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</si>
  <si>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</si>
  <si>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</si>
  <si>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</si>
  <si>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</si>
  <si>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</si>
  <si>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</si>
  <si>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</si>
  <si>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</si>
  <si>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</si>
  <si>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</si>
  <si>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</si>
  <si>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</si>
  <si>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</si>
  <si>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</si>
  <si>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</si>
  <si>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</si>
  <si>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</si>
  <si>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</si>
  <si>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</si>
  <si>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</si>
  <si>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</si>
  <si>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</si>
  <si>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</si>
  <si>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</si>
  <si>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</si>
  <si>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</si>
  <si>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</si>
  <si>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</si>
  <si>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</si>
  <si>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</si>
  <si>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</si>
  <si>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</si>
  <si>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</si>
  <si>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</si>
  <si>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</si>
  <si>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</si>
  <si>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</si>
  <si>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</si>
  <si>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</si>
  <si>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</si>
  <si>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</si>
  <si>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</si>
  <si>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</si>
  <si>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</si>
  <si>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</si>
  <si>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</si>
  <si>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</si>
  <si>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</si>
  <si>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</si>
  <si>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</si>
  <si>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</si>
  <si>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</si>
  <si>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</si>
  <si>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</si>
  <si>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</si>
  <si>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</si>
  <si>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</si>
  <si>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</si>
  <si>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</si>
  <si>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</si>
  <si>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</si>
  <si>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</si>
  <si>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</si>
  <si>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</si>
  <si>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</si>
  <si>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</si>
  <si>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</si>
  <si>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</si>
  <si>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</si>
  <si>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</si>
  <si>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</si>
  <si>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</si>
  <si>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</si>
  <si>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</si>
  <si>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</si>
  <si>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</si>
  <si>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</si>
  <si>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</si>
  <si>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</si>
  <si>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</si>
  <si>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</si>
  <si>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</si>
  <si>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</si>
  <si>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</si>
  <si>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</si>
  <si>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</si>
  <si>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</si>
  <si>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</si>
  <si>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</si>
  <si>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</si>
  <si>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</si>
  <si>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</si>
  <si>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</si>
  <si>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</si>
  <si>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</si>
  <si>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</si>
  <si>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</si>
  <si>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</si>
  <si>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</si>
  <si>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</si>
  <si>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</si>
  <si>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</si>
  <si>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</si>
  <si>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</si>
  <si>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</si>
  <si>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</si>
  <si>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</si>
  <si>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</si>
  <si>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</si>
  <si>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</si>
  <si>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</si>
  <si>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</si>
  <si>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</si>
  <si>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</si>
  <si>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</si>
  <si>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</si>
  <si>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</si>
  <si>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</si>
  <si>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</si>
  <si>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</si>
  <si>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</si>
  <si>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</si>
  <si>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</si>
  <si>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</si>
  <si>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</si>
  <si>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</si>
  <si>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</si>
  <si>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</si>
  <si>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</si>
  <si>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</si>
  <si>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</si>
  <si>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</si>
  <si>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</si>
  <si>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</si>
  <si>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</si>
  <si>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</si>
  <si>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</si>
  <si>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</si>
  <si>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</si>
  <si>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</si>
  <si>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</si>
  <si>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</si>
  <si>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</si>
  <si>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</si>
  <si>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</si>
  <si>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</si>
  <si>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</si>
  <si>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</si>
  <si>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</si>
  <si>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</si>
  <si>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</si>
  <si>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</si>
  <si>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</si>
  <si>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</si>
  <si>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</si>
  <si>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</si>
  <si>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</si>
  <si>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</si>
  <si>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</si>
  <si>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</si>
  <si>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</si>
  <si>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</si>
  <si>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</si>
  <si>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</si>
  <si>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</si>
  <si>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</si>
  <si>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</si>
  <si>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</si>
  <si>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</si>
  <si>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</si>
  <si>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</si>
  <si>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</si>
  <si>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</si>
  <si>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</si>
  <si>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</si>
  <si>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</si>
  <si>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</si>
  <si>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</si>
  <si>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</si>
  <si>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</si>
  <si>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</si>
  <si>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</si>
  <si>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</si>
  <si>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</si>
  <si>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</si>
  <si>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</si>
  <si>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</si>
  <si>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</si>
  <si>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</si>
  <si>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</si>
  <si>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</si>
  <si>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</si>
  <si>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</si>
  <si>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</si>
  <si>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</si>
  <si>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</si>
  <si>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</si>
  <si>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</si>
  <si>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</si>
  <si>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</si>
  <si>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</si>
  <si>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</si>
  <si>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</si>
  <si>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</si>
  <si>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</si>
  <si>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</si>
  <si>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</si>
  <si>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</si>
  <si>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</si>
  <si>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</si>
  <si>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</si>
  <si>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</si>
  <si>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</si>
  <si>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</si>
  <si>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</si>
  <si>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</si>
  <si>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</si>
  <si>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</si>
  <si>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</si>
  <si>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</si>
  <si>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</si>
  <si>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</si>
  <si>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</si>
  <si>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</si>
  <si>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</si>
  <si>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</si>
  <si>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</si>
  <si>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</si>
  <si>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</si>
  <si>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</si>
  <si>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</si>
  <si>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</si>
  <si>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</si>
  <si>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</si>
  <si>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</si>
  <si>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</si>
  <si>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</si>
  <si>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</si>
  <si>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</si>
  <si>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</si>
  <si>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</si>
  <si>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</si>
  <si>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</si>
  <si>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</si>
  <si>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</si>
  <si>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</si>
  <si>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</si>
  <si>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</si>
  <si>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</si>
  <si>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</si>
  <si>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</si>
  <si>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</si>
  <si>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</si>
  <si>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</si>
  <si>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</si>
  <si>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</si>
  <si>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</si>
  <si>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</si>
  <si>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</si>
  <si>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</si>
  <si>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</si>
  <si>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</si>
  <si>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</si>
  <si>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</si>
  <si>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</si>
  <si>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</si>
  <si>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</si>
  <si>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</si>
  <si>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</si>
  <si>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</si>
  <si>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</si>
  <si>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</si>
  <si>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</si>
  <si>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</si>
  <si>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</si>
  <si>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</si>
  <si>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</si>
  <si>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</si>
  <si>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</si>
  <si>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</si>
  <si>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</si>
  <si>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</si>
  <si>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</si>
  <si>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</si>
  <si>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</si>
  <si>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</si>
  <si>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</si>
  <si>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</si>
  <si>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</si>
  <si>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</si>
  <si>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</si>
  <si>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</si>
  <si>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</si>
  <si>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</si>
  <si>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</si>
  <si>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</si>
  <si>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</si>
  <si>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</si>
  <si>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</si>
  <si>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</si>
  <si>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</si>
  <si>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</si>
  <si>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</si>
  <si>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</si>
  <si>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</si>
  <si>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</si>
  <si>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</si>
  <si>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</si>
  <si>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</si>
  <si>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</si>
  <si>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</si>
  <si>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</si>
  <si>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</si>
  <si>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</si>
  <si>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</si>
  <si>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</si>
  <si>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</si>
  <si>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</si>
  <si>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</si>
  <si>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</si>
  <si>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</si>
  <si>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</si>
  <si>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</si>
  <si>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</si>
  <si>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</si>
  <si>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</si>
  <si>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</si>
  <si>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</si>
  <si>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</si>
  <si>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</si>
  <si>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</si>
  <si>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</si>
  <si>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</si>
  <si>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</si>
  <si>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</si>
  <si>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</si>
  <si>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</si>
  <si>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</si>
  <si>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</si>
  <si>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</si>
  <si>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</si>
  <si>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</si>
  <si>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</si>
  <si>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</si>
  <si>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</si>
  <si>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</si>
  <si>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</si>
  <si>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</si>
  <si>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</si>
  <si>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</si>
  <si>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</si>
  <si>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</si>
  <si>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</si>
  <si>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</si>
  <si>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</si>
  <si>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</si>
  <si>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</si>
  <si>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</si>
  <si>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</si>
  <si>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</si>
  <si>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</si>
  <si>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</si>
  <si>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</si>
  <si>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</si>
  <si>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</si>
  <si>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</si>
  <si>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</si>
  <si>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</si>
  <si>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</si>
  <si>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</si>
  <si>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</si>
  <si>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</si>
  <si>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</si>
  <si>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</si>
  <si>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</si>
  <si>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</si>
  <si>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</si>
  <si>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</si>
  <si>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</si>
  <si>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</si>
  <si>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</si>
  <si>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</si>
  <si>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</si>
  <si>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</si>
  <si>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</si>
  <si>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</si>
  <si>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</si>
  <si>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</si>
  <si>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</si>
  <si>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</si>
  <si>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</si>
  <si>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</si>
  <si>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</si>
  <si>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</si>
  <si>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</si>
  <si>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</si>
  <si>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</si>
  <si>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</si>
  <si>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</si>
  <si>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</si>
  <si>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</si>
  <si>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</si>
  <si>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</si>
  <si>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</si>
  <si>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</si>
  <si>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</si>
  <si>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</si>
  <si>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</si>
  <si>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</si>
  <si>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</si>
  <si>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</si>
  <si>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</si>
  <si>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</si>
  <si>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</si>
  <si>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</si>
  <si>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</si>
  <si>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</si>
  <si>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</si>
  <si>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</si>
  <si>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</si>
  <si>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</si>
  <si>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</si>
  <si>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</si>
  <si>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</si>
  <si>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</si>
  <si>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</si>
  <si>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</si>
  <si>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</si>
  <si>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</si>
  <si>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</si>
  <si>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</si>
  <si>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</si>
  <si>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</si>
  <si>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</si>
  <si>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</si>
  <si>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</si>
  <si>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</si>
  <si>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</si>
  <si>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</si>
  <si>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</si>
  <si>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</si>
  <si>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</si>
  <si>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</si>
  <si>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</si>
  <si>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</si>
  <si>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</si>
  <si>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</si>
  <si>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</si>
  <si>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</si>
  <si>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</si>
  <si>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</si>
  <si>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</si>
  <si>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</si>
  <si>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</si>
  <si>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</si>
  <si>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</si>
  <si>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</si>
  <si>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</si>
  <si>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</si>
  <si>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</si>
  <si>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</si>
  <si>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</si>
  <si>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</si>
  <si>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</si>
  <si>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</si>
  <si>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</si>
  <si>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</si>
  <si>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</si>
  <si>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</si>
  <si>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</si>
  <si>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</si>
  <si>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</si>
  <si>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</si>
  <si>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</si>
  <si>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</si>
  <si>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</si>
  <si>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</si>
  <si>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</si>
  <si>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</si>
  <si>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</si>
  <si>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</si>
  <si>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</si>
  <si>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</si>
  <si>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</si>
  <si>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</si>
  <si>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</si>
  <si>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</si>
  <si>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</si>
  <si>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</si>
  <si>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</si>
  <si>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</si>
  <si>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</si>
  <si>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</si>
  <si>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</si>
  <si>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</si>
  <si>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</si>
  <si>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</si>
  <si>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</si>
  <si>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</si>
  <si>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</si>
  <si>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</si>
  <si>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</si>
  <si>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</si>
  <si>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</si>
  <si>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</si>
  <si>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</si>
  <si>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</si>
  <si>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</si>
  <si>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</si>
  <si>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</si>
  <si>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</si>
  <si>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</si>
  <si>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</si>
  <si>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</si>
  <si>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</si>
  <si>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</si>
  <si>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</si>
  <si>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</si>
  <si>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</si>
  <si>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</si>
  <si>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</si>
  <si>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</si>
  <si>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</si>
  <si>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</si>
  <si>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</si>
  <si>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</si>
  <si>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</si>
  <si>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</si>
  <si>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</si>
  <si>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</si>
  <si>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</si>
  <si>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</si>
  <si>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</si>
  <si>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</si>
  <si>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</si>
  <si>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</si>
  <si>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</si>
  <si>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</si>
  <si>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</si>
  <si>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</si>
  <si>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</si>
  <si>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</si>
  <si>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</si>
  <si>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</si>
  <si>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</si>
  <si>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</si>
  <si>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</si>
  <si>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</si>
  <si>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</si>
  <si>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</si>
  <si>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</si>
  <si>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</si>
  <si>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</si>
  <si>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</si>
  <si>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</si>
  <si>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</si>
  <si>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</si>
  <si>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</si>
  <si>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</si>
  <si>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</si>
  <si>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</si>
  <si>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</si>
  <si>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</si>
  <si>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</si>
  <si>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</si>
  <si>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</si>
  <si>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</si>
  <si>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</si>
  <si>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</si>
  <si>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</si>
  <si>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</si>
  <si>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</si>
  <si>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</si>
  <si>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</si>
  <si>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</si>
  <si>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</si>
  <si>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</si>
  <si>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</si>
  <si>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</si>
  <si>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</si>
  <si>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</si>
  <si>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</si>
  <si>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</si>
  <si>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</si>
  <si>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</si>
  <si>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</si>
  <si>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</si>
  <si>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</si>
  <si>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</si>
  <si>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</si>
  <si>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</si>
  <si>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</si>
  <si>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</si>
  <si>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</si>
  <si>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</si>
  <si>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</si>
  <si>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</si>
  <si>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</si>
  <si>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</si>
  <si>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</si>
  <si>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</si>
  <si>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</si>
  <si>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</si>
  <si>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</si>
  <si>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</si>
  <si>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</si>
  <si>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</si>
  <si>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</si>
  <si>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</si>
  <si>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</si>
  <si>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</si>
  <si>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</si>
  <si>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</si>
  <si>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</si>
  <si>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</si>
  <si>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</si>
  <si>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</si>
  <si>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</si>
  <si>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</si>
  <si>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</si>
  <si>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</si>
  <si>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</si>
  <si>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</si>
  <si>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</si>
  <si>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</si>
  <si>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</si>
  <si>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</si>
  <si>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</si>
  <si>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</si>
  <si>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</si>
  <si>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</si>
  <si>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</si>
  <si>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</si>
  <si>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</si>
  <si>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</si>
  <si>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</si>
  <si>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</si>
  <si>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</si>
  <si>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</si>
  <si>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</si>
  <si>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</si>
  <si>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</si>
  <si>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</si>
  <si>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</si>
  <si>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</si>
  <si>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</si>
  <si>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</si>
  <si>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</si>
  <si>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</si>
  <si>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</si>
  <si>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</si>
  <si>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</si>
  <si>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</si>
  <si>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</si>
  <si>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</si>
  <si>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</si>
  <si>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</si>
  <si>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</si>
  <si>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</si>
  <si>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</si>
  <si>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</si>
  <si>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</si>
  <si>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</si>
  <si>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</si>
  <si>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</si>
  <si>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</si>
  <si>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</si>
  <si>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</si>
  <si>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</si>
  <si>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</si>
  <si>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</si>
  <si>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</si>
  <si>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</si>
  <si>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</si>
  <si>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</si>
  <si>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</si>
  <si>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</si>
  <si>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</si>
  <si>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</si>
  <si>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</si>
  <si>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</si>
  <si>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</si>
  <si>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</si>
  <si>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</si>
  <si>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</si>
  <si>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</si>
  <si>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</si>
  <si>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</si>
  <si>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</si>
  <si>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</si>
  <si>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</si>
  <si>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</si>
  <si>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</si>
  <si>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</si>
  <si>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</si>
  <si>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</si>
  <si>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</si>
  <si>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</si>
  <si>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</si>
  <si>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</si>
  <si>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</si>
  <si>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</si>
  <si>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</si>
  <si>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</si>
  <si>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</si>
  <si>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</si>
  <si>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</si>
  <si>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</si>
  <si>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</si>
  <si>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</si>
  <si>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</si>
  <si>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</si>
  <si>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</si>
  <si>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</si>
  <si>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</si>
  <si>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</si>
  <si>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</si>
  <si>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</si>
  <si>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</si>
  <si>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</si>
  <si>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</si>
  <si>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</si>
  <si>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</si>
  <si>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</si>
  <si>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</si>
  <si>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</si>
  <si>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</si>
  <si>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</si>
  <si>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</si>
  <si>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</si>
  <si>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</si>
  <si>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</si>
  <si>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</si>
  <si>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</si>
  <si>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</si>
  <si>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</si>
  <si>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</si>
  <si>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</si>
  <si>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</si>
  <si>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</si>
  <si>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</si>
  <si>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</si>
  <si>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</si>
  <si>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</si>
  <si>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</si>
  <si>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</si>
  <si>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</si>
  <si>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</si>
  <si>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</si>
  <si>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</si>
  <si>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</si>
  <si>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</si>
  <si>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</si>
  <si>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</si>
  <si>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</si>
  <si>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</si>
  <si>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</si>
  <si>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</si>
  <si>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</si>
  <si>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</si>
  <si>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</si>
  <si>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</si>
  <si>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</si>
  <si>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</si>
  <si>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</si>
  <si>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</si>
  <si>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</si>
  <si>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</si>
  <si>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</si>
  <si>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</si>
  <si>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</si>
  <si>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</si>
  <si>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</si>
  <si>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</si>
  <si>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</si>
  <si>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</si>
  <si>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</si>
  <si>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</si>
  <si>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</si>
  <si>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</si>
  <si>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</si>
  <si>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</si>
  <si>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</si>
  <si>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</si>
  <si>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</si>
  <si>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</si>
  <si>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</si>
  <si>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</si>
  <si>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</si>
  <si>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</si>
  <si>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</si>
  <si>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</si>
  <si>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</si>
  <si>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</si>
  <si>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</si>
  <si>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</si>
  <si>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</si>
  <si>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</si>
  <si>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</si>
  <si>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</si>
  <si>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</si>
  <si>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</si>
  <si>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</si>
  <si>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</si>
  <si>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</si>
  <si>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</si>
  <si>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</si>
  <si>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</si>
  <si>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</si>
  <si>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</si>
  <si>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</si>
  <si>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</si>
  <si>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</si>
  <si>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</si>
  <si>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</si>
  <si>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</si>
  <si>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</si>
  <si>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</si>
  <si>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</si>
  <si>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</si>
  <si>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</si>
  <si>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</si>
  <si>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</si>
  <si>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</si>
  <si>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</si>
  <si>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</si>
  <si>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</si>
  <si>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</si>
  <si>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</si>
  <si>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</si>
  <si>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</si>
  <si>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</si>
  <si>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</si>
  <si>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</si>
  <si>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</si>
  <si>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</si>
  <si>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</si>
  <si>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</si>
  <si>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</si>
  <si>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</si>
  <si>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</si>
  <si>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</si>
  <si>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</si>
  <si>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</si>
  <si>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</si>
  <si>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</si>
  <si>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</si>
  <si>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</si>
  <si>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</si>
  <si>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</si>
  <si>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</si>
  <si>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</si>
  <si>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</si>
  <si>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</si>
  <si>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</si>
  <si>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</si>
  <si>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</si>
  <si>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</si>
  <si>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</si>
  <si>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</si>
  <si>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</si>
  <si>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</si>
  <si>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</si>
  <si>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</si>
  <si>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</si>
  <si>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</si>
  <si>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</si>
  <si>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</si>
  <si>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</si>
  <si>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</si>
  <si>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</si>
  <si>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</si>
  <si>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</si>
  <si>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</si>
  <si>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</si>
  <si>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</si>
  <si>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</si>
  <si>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</si>
  <si>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</si>
  <si>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</si>
  <si>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</si>
  <si>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</si>
  <si>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</si>
  <si>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</si>
  <si>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</si>
  <si>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</si>
  <si>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</si>
  <si>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</si>
  <si>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</si>
  <si>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</si>
  <si>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</si>
  <si>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</si>
  <si>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</si>
  <si>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</si>
  <si>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</si>
  <si>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</si>
  <si>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</si>
  <si>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</si>
  <si>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</si>
  <si>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</si>
  <si>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</si>
  <si>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</si>
  <si>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</si>
  <si>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</si>
  <si>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</si>
  <si>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</si>
  <si>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</si>
  <si>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</si>
  <si>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</si>
  <si>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</si>
  <si>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</si>
  <si>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</si>
  <si>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</si>
  <si>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</si>
  <si>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</si>
  <si>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</si>
  <si>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</si>
  <si>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</si>
  <si>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</si>
  <si>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</si>
  <si>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</si>
  <si>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</si>
  <si>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</si>
  <si>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</si>
  <si>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</si>
  <si>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</si>
  <si>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</si>
  <si>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</si>
  <si>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</si>
  <si>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</si>
  <si>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</si>
  <si>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</si>
  <si>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</si>
  <si>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</si>
  <si>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</si>
  <si>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</si>
  <si>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</si>
  <si>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</si>
  <si>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</si>
  <si>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</si>
  <si>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</si>
  <si>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</si>
  <si>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</si>
  <si>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</si>
  <si>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</si>
  <si>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</si>
  <si>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</si>
  <si>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</si>
  <si>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</si>
  <si>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</si>
  <si>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</si>
  <si>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</si>
  <si>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</si>
  <si>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</si>
  <si>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</si>
  <si>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</si>
  <si>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</si>
  <si>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</si>
  <si>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</si>
  <si>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</si>
  <si>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</si>
  <si>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</si>
  <si>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</si>
  <si>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</si>
  <si>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</si>
  <si>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</si>
  <si>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</si>
  <si>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</si>
  <si>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</si>
  <si>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</si>
  <si>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</si>
  <si>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</si>
  <si>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</si>
  <si>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</si>
  <si>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</si>
  <si>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</si>
  <si>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</si>
  <si>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</si>
  <si>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</si>
  <si>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</si>
  <si>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</si>
  <si>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</si>
  <si>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</si>
  <si>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</si>
  <si>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</si>
  <si>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</si>
  <si>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</si>
  <si>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</si>
  <si>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</si>
  <si>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</si>
  <si>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</si>
  <si>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</si>
  <si>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</si>
  <si>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</si>
  <si>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</si>
  <si>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</si>
  <si>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</si>
  <si>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</si>
  <si>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</si>
  <si>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</si>
  <si>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</si>
  <si>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</si>
  <si>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</si>
  <si>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</si>
  <si>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</si>
  <si>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</si>
  <si>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</si>
  <si>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</si>
  <si>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</si>
  <si>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</si>
  <si>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</si>
  <si>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</si>
  <si>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</si>
  <si>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</si>
  <si>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</si>
  <si>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</si>
  <si>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</si>
  <si>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</si>
  <si>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</si>
  <si>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</si>
  <si>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</si>
  <si>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</si>
  <si>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</si>
  <si>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</si>
  <si>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</si>
  <si>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</si>
  <si>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</si>
  <si>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</si>
  <si>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</si>
  <si>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</si>
  <si>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</si>
  <si>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</si>
  <si>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</si>
  <si>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</si>
  <si>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</si>
  <si>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</si>
  <si>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</si>
  <si>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</si>
  <si>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</si>
  <si>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</si>
  <si>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</si>
  <si>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</si>
  <si>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</si>
  <si>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</si>
  <si>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</si>
  <si>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</si>
  <si>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</si>
  <si>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</si>
  <si>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</si>
  <si>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</si>
  <si>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</si>
  <si>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</si>
  <si>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</si>
  <si>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</si>
  <si>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</si>
  <si>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</si>
  <si>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</si>
  <si>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</si>
  <si>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</si>
  <si>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</si>
  <si>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</si>
  <si>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</si>
  <si>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</si>
  <si>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</si>
  <si>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</si>
  <si>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</si>
  <si>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</si>
  <si>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</si>
  <si>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</si>
  <si>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</si>
  <si>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</si>
  <si>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</si>
  <si>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</si>
  <si>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</si>
  <si>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</si>
  <si>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</si>
  <si>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</si>
  <si>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</si>
  <si>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</si>
  <si>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</si>
  <si>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</si>
  <si>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</si>
  <si>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</si>
  <si>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</si>
  <si>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</si>
  <si>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</si>
  <si>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</si>
  <si>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</si>
  <si>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</si>
  <si>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</si>
  <si>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</si>
  <si>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</si>
  <si>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</si>
  <si>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</si>
  <si>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</si>
  <si>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</si>
  <si>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</si>
  <si>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</si>
  <si>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</si>
  <si>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</si>
  <si>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</si>
  <si>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</si>
  <si>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</si>
  <si>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</si>
  <si>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</si>
  <si>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</si>
  <si>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</si>
  <si>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</si>
  <si>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</si>
  <si>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</si>
  <si>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</si>
  <si>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</si>
  <si>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</si>
  <si>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</si>
  <si>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</si>
  <si>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</si>
  <si>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</si>
  <si>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</si>
  <si>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</si>
  <si>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</si>
  <si>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</si>
  <si>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</si>
  <si>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</si>
  <si>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</si>
  <si>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</si>
  <si>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</si>
  <si>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</si>
  <si>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</si>
  <si>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</si>
  <si>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</si>
  <si>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</si>
  <si>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</si>
  <si>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</si>
  <si>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</si>
  <si>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</si>
  <si>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</si>
  <si>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</si>
  <si>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</si>
  <si>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</si>
  <si>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</si>
  <si>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</si>
  <si>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</si>
  <si>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</si>
  <si>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</si>
  <si>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</si>
  <si>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</si>
  <si>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</si>
  <si>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</si>
  <si>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</si>
  <si>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</si>
  <si>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</si>
  <si>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</si>
  <si>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</si>
  <si>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</si>
  <si>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</si>
  <si>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</si>
  <si>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</si>
  <si>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</si>
  <si>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</si>
  <si>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</si>
  <si>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</si>
  <si>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</si>
  <si>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</si>
  <si>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</si>
  <si>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</si>
  <si>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</si>
  <si>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</si>
  <si>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</si>
  <si>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</si>
  <si>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</si>
  <si>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</si>
  <si>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</si>
  <si>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</si>
  <si>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</si>
  <si>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</si>
  <si>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</si>
  <si>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</si>
  <si>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</si>
  <si>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</si>
  <si>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</si>
  <si>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</si>
  <si>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</si>
  <si>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</si>
  <si>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</si>
  <si>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</si>
  <si>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</si>
  <si>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</si>
  <si>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</si>
  <si>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</si>
  <si>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</si>
  <si>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</si>
  <si>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</si>
  <si>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</si>
  <si>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</si>
  <si>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</si>
  <si>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</si>
  <si>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</si>
  <si>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</si>
  <si>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</si>
  <si>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</si>
  <si>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</si>
  <si>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</si>
  <si>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</si>
  <si>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</si>
  <si>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</si>
  <si>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</si>
  <si>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</si>
  <si>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</si>
  <si>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</si>
  <si>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</si>
  <si>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</si>
  <si>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</si>
  <si>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</si>
  <si>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</si>
  <si>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</si>
  <si>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</si>
  <si>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</si>
  <si>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</si>
  <si>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</si>
  <si>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</si>
  <si>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</si>
  <si>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</si>
  <si>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</si>
  <si>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</si>
  <si>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</si>
  <si>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</si>
  <si>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</si>
  <si>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</si>
  <si>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</si>
  <si>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</si>
  <si>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</si>
  <si>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</si>
  <si>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</si>
  <si>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</si>
  <si>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</si>
  <si>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</si>
  <si>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</si>
  <si>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</si>
  <si>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</si>
  <si>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</si>
  <si>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</si>
  <si>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</si>
  <si>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</si>
  <si>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</si>
  <si>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</si>
  <si>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</si>
  <si>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</si>
  <si>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</si>
  <si>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</si>
  <si>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</si>
  <si>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</si>
  <si>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</si>
  <si>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</si>
  <si>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</si>
  <si>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</si>
  <si>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</si>
  <si>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</si>
  <si>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</si>
  <si>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</si>
  <si>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</si>
  <si>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</si>
  <si>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</si>
  <si>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</si>
  <si>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</si>
  <si>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</si>
  <si>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</si>
  <si>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</si>
  <si>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</si>
  <si>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</si>
  <si>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</si>
  <si>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</si>
  <si>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</si>
  <si>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</si>
  <si>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</si>
  <si>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</si>
  <si>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</si>
  <si>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</si>
  <si>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</si>
  <si>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</si>
  <si>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</si>
  <si>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</si>
  <si>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</si>
  <si>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</si>
  <si>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</si>
  <si>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</si>
  <si>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</si>
  <si>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</si>
  <si>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</si>
  <si>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</si>
  <si>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</si>
  <si>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</si>
  <si>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</si>
  <si>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</si>
  <si>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</si>
  <si>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</si>
  <si>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</si>
  <si>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</si>
  <si>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</si>
  <si>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</si>
  <si>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</si>
  <si>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</si>
  <si>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</si>
  <si>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</si>
  <si>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</si>
  <si>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</si>
  <si>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</si>
  <si>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</si>
  <si>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</si>
  <si>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</si>
  <si>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</si>
  <si>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</si>
  <si>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</si>
  <si>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</si>
  <si>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</si>
  <si>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</si>
  <si>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</si>
  <si>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</si>
  <si>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</si>
  <si>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</si>
  <si>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</si>
  <si>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</si>
  <si>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</si>
  <si>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</si>
  <si>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</si>
  <si>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</si>
  <si>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</si>
  <si>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</si>
  <si>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</si>
  <si>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</si>
  <si>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</si>
  <si>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</si>
  <si>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</si>
  <si>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</si>
  <si>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</si>
  <si>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</si>
  <si>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</si>
  <si>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</si>
  <si>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</si>
  <si>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</si>
  <si>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</si>
  <si>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</si>
  <si>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</si>
  <si>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</si>
  <si>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</si>
  <si>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</si>
  <si>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</si>
  <si>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</si>
  <si>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</si>
  <si>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</si>
  <si>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</si>
  <si>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</si>
  <si>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</si>
  <si>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</si>
  <si>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</si>
  <si>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</si>
  <si>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</si>
  <si>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</si>
  <si>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</si>
  <si>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</si>
  <si>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</si>
  <si>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</si>
  <si>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</si>
  <si>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</si>
  <si>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</si>
  <si>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</si>
  <si>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</si>
  <si>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</si>
  <si>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</si>
  <si>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</si>
  <si>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</si>
  <si>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</si>
  <si>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</si>
  <si>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</si>
  <si>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</si>
  <si>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</si>
  <si>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</si>
  <si>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</si>
  <si>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</si>
  <si>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</si>
  <si>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</si>
  <si>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</si>
  <si>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</si>
  <si>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</si>
  <si>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</si>
  <si>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</si>
  <si>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</si>
  <si>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</si>
  <si>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</si>
  <si>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</si>
  <si>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</si>
  <si>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</si>
  <si>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</si>
  <si>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</si>
  <si>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</si>
  <si>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</si>
  <si>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</si>
  <si>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</si>
  <si>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</si>
  <si>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</si>
  <si>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</si>
  <si>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</si>
  <si>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</si>
  <si>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</si>
  <si>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</si>
  <si>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</si>
  <si>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</si>
  <si>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</si>
  <si>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</si>
  <si>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</si>
  <si>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</si>
  <si>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</si>
  <si>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</si>
  <si>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</si>
  <si>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</si>
  <si>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</si>
  <si>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</si>
  <si>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</si>
  <si>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</si>
  <si>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</si>
  <si>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</si>
  <si>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</si>
  <si>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</si>
  <si>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</si>
  <si>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</si>
  <si>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</si>
  <si>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</si>
  <si>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</si>
  <si>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</si>
  <si>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</si>
  <si>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</si>
  <si>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</si>
  <si>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</si>
  <si>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</si>
  <si>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</si>
  <si>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</si>
  <si>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</si>
  <si>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</si>
  <si>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</si>
  <si>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</si>
  <si>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</si>
  <si>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</si>
  <si>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</si>
  <si>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</si>
  <si>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</si>
  <si>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</si>
  <si>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</si>
  <si>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</si>
  <si>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</si>
  <si>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</si>
  <si>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</si>
  <si>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</si>
  <si>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</si>
  <si>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</si>
  <si>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</si>
  <si>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</si>
  <si>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</si>
  <si>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</si>
  <si>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</si>
  <si>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</si>
  <si>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</si>
  <si>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</si>
  <si>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</si>
  <si>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</si>
  <si>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</si>
  <si>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</si>
  <si>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</si>
  <si>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</si>
  <si>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</si>
  <si>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</si>
  <si>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</si>
  <si>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</si>
  <si>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</si>
  <si>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</si>
  <si>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</si>
  <si>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</si>
  <si>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</si>
  <si>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</si>
  <si>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</si>
  <si>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</si>
  <si>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</si>
  <si>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</si>
  <si>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</si>
  <si>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</si>
  <si>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</si>
  <si>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</si>
  <si>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</si>
  <si>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</si>
  <si>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</si>
  <si>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</si>
  <si>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</si>
  <si>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</si>
  <si>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</si>
  <si>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</si>
  <si>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</si>
  <si>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</si>
  <si>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</si>
  <si>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</si>
  <si>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</si>
  <si>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</si>
  <si>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</si>
  <si>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</si>
  <si>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</si>
  <si>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</si>
  <si>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</si>
  <si>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</si>
  <si>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</si>
  <si>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</si>
  <si>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</si>
  <si>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</si>
  <si>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</si>
  <si>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</si>
  <si>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</si>
  <si>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</si>
  <si>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</si>
  <si>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</si>
  <si>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</si>
  <si>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</si>
  <si>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</si>
  <si>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</si>
  <si>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</si>
  <si>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</si>
  <si>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</si>
  <si>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</si>
  <si>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</si>
  <si>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</si>
  <si>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</si>
  <si>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</si>
  <si>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</si>
  <si>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</si>
  <si>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</si>
  <si>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</si>
  <si>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</si>
  <si>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</si>
  <si>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</si>
  <si>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</si>
  <si>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</si>
  <si>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</si>
  <si>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</si>
  <si>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</si>
  <si>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</si>
  <si>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</si>
  <si>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</si>
  <si>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</si>
  <si>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</si>
  <si>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</si>
  <si>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</si>
  <si>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</si>
  <si>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</si>
  <si>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</si>
  <si>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</si>
  <si>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</si>
  <si>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</si>
  <si>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</si>
  <si>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</si>
  <si>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</si>
  <si>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</si>
  <si>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</si>
  <si>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</si>
  <si>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</si>
  <si>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</si>
  <si>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</si>
  <si>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</si>
  <si>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</si>
  <si>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</si>
  <si>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</si>
  <si>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</si>
  <si>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</si>
  <si>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</si>
  <si>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</si>
  <si>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</si>
  <si>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</si>
  <si>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</si>
  <si>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</si>
  <si>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</si>
  <si>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</si>
  <si>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</si>
  <si>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</si>
  <si>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</si>
  <si>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</si>
  <si>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</si>
  <si>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</si>
  <si>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</si>
  <si>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</si>
  <si>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</si>
  <si>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</si>
  <si>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</si>
  <si>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</si>
  <si>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</si>
  <si>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</si>
  <si>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</si>
  <si>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</si>
  <si>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</si>
  <si>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</si>
  <si>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</si>
  <si>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</si>
  <si>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</si>
  <si>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</si>
  <si>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</si>
  <si>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</si>
  <si>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</si>
  <si>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</si>
  <si>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</si>
  <si>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</si>
  <si>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</si>
  <si>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</si>
  <si>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</si>
  <si>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</si>
  <si>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</si>
  <si>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</si>
  <si>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</si>
  <si>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</si>
  <si>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</si>
  <si>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</si>
  <si>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</si>
  <si>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</si>
  <si>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</si>
  <si>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</si>
  <si>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</si>
  <si>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</si>
  <si>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</si>
  <si>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</si>
  <si>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</si>
  <si>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</si>
  <si>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</si>
  <si>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</si>
  <si>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</si>
  <si>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</si>
  <si>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</si>
  <si>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</si>
  <si>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</si>
  <si>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</si>
  <si>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</si>
  <si>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</si>
  <si>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</si>
  <si>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</si>
  <si>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</si>
  <si>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</si>
  <si>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</si>
  <si>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</si>
  <si>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</si>
  <si>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</si>
  <si>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</si>
  <si>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</si>
  <si>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</si>
  <si>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</si>
  <si>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</si>
  <si>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</si>
  <si>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</si>
  <si>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</si>
  <si>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</si>
  <si>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</si>
  <si>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</si>
  <si>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</si>
  <si>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</si>
  <si>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</si>
  <si>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</si>
  <si>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</si>
  <si>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</si>
  <si>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</si>
  <si>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</si>
  <si>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</si>
  <si>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</si>
  <si>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</si>
  <si>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</si>
  <si>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</si>
  <si>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</si>
  <si>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</si>
  <si>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</si>
  <si>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</si>
  <si>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</si>
  <si>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</si>
  <si>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</si>
  <si>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</si>
  <si>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</si>
  <si>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</si>
  <si>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</si>
  <si>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</si>
  <si>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</si>
  <si>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</si>
  <si>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</si>
  <si>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</si>
  <si>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</si>
  <si>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</si>
  <si>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</si>
  <si>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</si>
  <si>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</si>
  <si>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</si>
  <si>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</si>
  <si>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</si>
  <si>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</si>
  <si>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</si>
  <si>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</si>
  <si>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</si>
  <si>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</si>
  <si>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</si>
  <si>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</si>
  <si>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</si>
  <si>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</si>
  <si>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</si>
  <si>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</si>
  <si>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</si>
  <si>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</si>
  <si>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</si>
  <si>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</si>
  <si>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</si>
  <si>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</si>
  <si>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</si>
  <si>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</si>
  <si>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</si>
  <si>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</si>
  <si>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</si>
  <si>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</si>
  <si>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</si>
  <si>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</si>
  <si>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</si>
  <si>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</si>
  <si>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</si>
  <si>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</si>
  <si>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</si>
  <si>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</si>
  <si>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</si>
  <si>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</si>
  <si>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</si>
  <si>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</si>
  <si>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</si>
  <si>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</si>
  <si>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</si>
  <si>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</si>
  <si>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</si>
  <si>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</si>
  <si>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</si>
  <si>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</si>
  <si>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</si>
  <si>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</si>
  <si>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</si>
  <si>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</si>
  <si>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</si>
  <si>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</si>
  <si>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</si>
  <si>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</si>
  <si>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</si>
  <si>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</si>
  <si>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</si>
  <si>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</si>
  <si>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</si>
  <si>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</si>
  <si>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</si>
  <si>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</si>
  <si>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</si>
  <si>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</si>
  <si>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</si>
  <si>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</si>
  <si>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</si>
  <si>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</si>
  <si>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</si>
  <si>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</si>
  <si>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</si>
  <si>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</si>
  <si>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</si>
  <si>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</si>
  <si>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</si>
  <si>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</si>
  <si>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</si>
  <si>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</si>
  <si>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</si>
  <si>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</si>
  <si>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</si>
  <si>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</si>
  <si>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</si>
  <si>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</si>
  <si>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</si>
  <si>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</si>
  <si>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</si>
  <si>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</si>
  <si>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</si>
  <si>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</si>
  <si>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</si>
  <si>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</si>
  <si>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</si>
  <si>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</si>
  <si>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</si>
  <si>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</si>
  <si>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</si>
  <si>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</si>
  <si>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</si>
  <si>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</si>
  <si>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</si>
  <si>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</si>
  <si>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</si>
  <si>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</si>
  <si>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</si>
  <si>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</si>
  <si>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</si>
  <si>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</si>
  <si>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</si>
  <si>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</si>
  <si>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</si>
  <si>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</si>
  <si>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</si>
  <si>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</si>
  <si>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</si>
  <si>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</si>
  <si>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</si>
  <si>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</si>
  <si>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</si>
  <si>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</si>
  <si>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</si>
  <si>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</si>
  <si>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</si>
  <si>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</si>
  <si>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</si>
  <si>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</si>
  <si>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</si>
  <si>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</si>
  <si>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</si>
  <si>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</si>
  <si>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</si>
  <si>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</si>
  <si>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</si>
  <si>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</si>
  <si>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</si>
  <si>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</si>
  <si>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</si>
  <si>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</si>
  <si>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</si>
  <si>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</si>
  <si>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</si>
  <si>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</si>
  <si>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</si>
  <si>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</si>
  <si>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</si>
  <si>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</si>
  <si>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</si>
  <si>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</si>
  <si>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</si>
  <si>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</si>
  <si>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</si>
  <si>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</si>
  <si>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</si>
  <si>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</si>
  <si>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</si>
  <si>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</si>
  <si>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</si>
  <si>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</si>
  <si>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</si>
  <si>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</si>
  <si>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</si>
  <si>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</si>
  <si>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</si>
  <si>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</si>
  <si>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</si>
  <si>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</si>
  <si>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</si>
  <si>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</si>
  <si>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</si>
  <si>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</si>
  <si>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</si>
  <si>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</si>
  <si>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</si>
  <si>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</si>
  <si>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</si>
  <si>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</si>
  <si>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</si>
  <si>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</si>
  <si>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</si>
  <si>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</si>
  <si>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</si>
  <si>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</si>
  <si>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</si>
  <si>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</si>
  <si>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</si>
  <si>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</si>
  <si>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</si>
  <si>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</si>
  <si>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</si>
  <si>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</si>
  <si>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</si>
  <si>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</si>
  <si>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</si>
  <si>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</si>
  <si>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</si>
  <si>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</si>
  <si>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</si>
  <si>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</si>
  <si>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</si>
  <si>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</si>
  <si>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</si>
  <si>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</si>
  <si>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</si>
  <si>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</si>
  <si>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</si>
  <si>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</si>
  <si>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</si>
  <si>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</si>
  <si>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</si>
  <si>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</si>
  <si>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</si>
  <si>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</si>
  <si>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</si>
  <si>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</si>
  <si>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</si>
  <si>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</si>
  <si>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</si>
  <si>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</si>
  <si>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</si>
  <si>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</si>
  <si>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</si>
  <si>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</si>
  <si>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</si>
  <si>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</si>
  <si>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</si>
  <si>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</si>
  <si>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</si>
  <si>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</si>
  <si>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</si>
  <si>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</si>
  <si>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</si>
  <si>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</si>
  <si>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</si>
  <si>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</si>
  <si>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</si>
  <si>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</si>
  <si>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</si>
  <si>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</si>
  <si>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</si>
  <si>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</si>
  <si>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</si>
  <si>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</si>
  <si>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</si>
  <si>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</si>
  <si>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</si>
  <si>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</si>
  <si>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</si>
  <si>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</si>
  <si>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</si>
  <si>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</si>
  <si>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</si>
  <si>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</si>
  <si>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</si>
  <si>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</si>
  <si>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</si>
  <si>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</si>
  <si>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</si>
  <si>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</si>
  <si>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</si>
  <si>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</si>
  <si>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</si>
  <si>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</si>
  <si>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</si>
  <si>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</si>
  <si>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</si>
  <si>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</si>
  <si>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</si>
  <si>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</si>
  <si>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</si>
  <si>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</si>
  <si>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</si>
  <si>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</si>
  <si>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</si>
  <si>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</si>
  <si>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</si>
  <si>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</si>
  <si>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</si>
  <si>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</si>
  <si>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</si>
  <si>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</si>
  <si>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</si>
  <si>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</si>
  <si>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</si>
  <si>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</si>
  <si>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</si>
  <si>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</si>
  <si>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</si>
  <si>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</si>
  <si>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</si>
  <si>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</si>
  <si>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</si>
  <si>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</si>
  <si>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</si>
  <si>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</si>
  <si>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</si>
  <si>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</si>
  <si>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</si>
  <si>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</si>
  <si>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</si>
  <si>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</si>
  <si>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</si>
  <si>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</si>
  <si>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</si>
  <si>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</si>
  <si>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</si>
  <si>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</si>
  <si>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</si>
  <si>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</si>
  <si>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</si>
  <si>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</si>
  <si>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</si>
  <si>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</si>
  <si>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</si>
  <si>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</si>
  <si>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</si>
  <si>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</si>
  <si>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</si>
  <si>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</si>
  <si>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</si>
  <si>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</si>
  <si>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</si>
  <si>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</si>
  <si>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</si>
  <si>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</si>
  <si>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</si>
  <si>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</si>
  <si>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</si>
  <si>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</si>
  <si>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</si>
  <si>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</si>
  <si>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</si>
  <si>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</si>
  <si>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</si>
  <si>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</si>
  <si>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</si>
  <si>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</si>
  <si>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</si>
  <si>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</si>
  <si>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</si>
  <si>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</si>
  <si>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</si>
  <si>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</si>
  <si>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</si>
  <si>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</si>
  <si>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</si>
  <si>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</si>
  <si>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</si>
  <si>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</si>
  <si>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</si>
  <si>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</si>
  <si>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</si>
  <si>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</si>
  <si>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</si>
  <si>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</si>
  <si>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</si>
  <si>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</si>
  <si>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</si>
  <si>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</si>
  <si>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</si>
  <si>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</si>
  <si>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</si>
  <si>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</si>
  <si>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</si>
  <si>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</si>
  <si>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</si>
  <si>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</si>
  <si>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</si>
  <si>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</si>
  <si>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</si>
  <si>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</si>
  <si>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</si>
  <si>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</si>
  <si>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</si>
  <si>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</si>
  <si>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</si>
  <si>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</si>
  <si>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</si>
  <si>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</si>
  <si>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</si>
  <si>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</si>
  <si>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</si>
  <si>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</si>
  <si>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</si>
  <si>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</si>
  <si>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</si>
  <si>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</si>
  <si>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</si>
  <si>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</si>
  <si>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</si>
  <si>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</si>
  <si>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</si>
  <si>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</si>
  <si>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</si>
  <si>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</si>
  <si>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</si>
  <si>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</si>
  <si>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</si>
  <si>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</si>
  <si>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</si>
  <si>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</si>
  <si>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</si>
  <si>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</si>
  <si>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</si>
  <si>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</si>
  <si>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</si>
  <si>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</si>
  <si>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</si>
  <si>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</si>
  <si>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</si>
  <si>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</si>
  <si>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</si>
  <si>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</si>
  <si>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</si>
  <si>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</si>
  <si>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</si>
  <si>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</si>
  <si>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</si>
  <si>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</si>
  <si>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</si>
  <si>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</si>
  <si>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</si>
  <si>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</si>
  <si>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</si>
  <si>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</si>
  <si>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</si>
  <si>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</si>
  <si>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</si>
  <si>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</si>
  <si>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</si>
  <si>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</si>
  <si>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</si>
  <si>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</si>
  <si>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</si>
  <si>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</si>
  <si>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</si>
  <si>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</si>
  <si>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</si>
  <si>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</si>
  <si>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</si>
  <si>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</si>
  <si>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</si>
  <si>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</si>
  <si>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</si>
  <si>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</si>
  <si>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</si>
  <si>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</si>
  <si>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</si>
  <si>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</si>
  <si>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</si>
  <si>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</si>
  <si>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</si>
  <si>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</si>
  <si>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</si>
  <si>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</si>
  <si>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</si>
  <si>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</si>
  <si>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</si>
  <si>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</si>
  <si>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</si>
  <si>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</si>
  <si>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</si>
  <si>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</si>
  <si>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</si>
  <si>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</si>
  <si>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</si>
  <si>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</si>
  <si>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</si>
  <si>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</si>
  <si>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</si>
  <si>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</si>
  <si>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</si>
  <si>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</si>
  <si>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</si>
  <si>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</si>
  <si>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</si>
  <si>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</si>
  <si>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</si>
  <si>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</si>
  <si>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</si>
  <si>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</si>
  <si>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</si>
  <si>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</si>
  <si>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</si>
  <si>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</si>
  <si>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</si>
  <si>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</si>
  <si>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</si>
  <si>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</si>
  <si>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</si>
  <si>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</si>
  <si>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</si>
  <si>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</si>
  <si>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</si>
  <si>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</si>
  <si>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</si>
  <si>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</si>
  <si>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</si>
  <si>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</si>
  <si>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</si>
  <si>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</si>
  <si>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</si>
  <si>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</si>
  <si>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</si>
  <si>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</si>
  <si>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</si>
  <si>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</si>
  <si>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</si>
  <si>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</si>
  <si>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</si>
  <si>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</si>
  <si>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</si>
  <si>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</si>
  <si>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</si>
  <si>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</si>
  <si>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</si>
  <si>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</si>
  <si>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</si>
  <si>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</si>
  <si>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</si>
  <si>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</si>
  <si>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</si>
  <si>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</si>
  <si>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</si>
  <si>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</si>
  <si>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</si>
  <si>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</si>
  <si>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</si>
  <si>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</si>
  <si>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</si>
  <si>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</si>
  <si>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</si>
  <si>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</si>
  <si>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</si>
  <si>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</si>
  <si>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</si>
  <si>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</si>
  <si>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</si>
  <si>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</si>
  <si>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</si>
  <si>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</si>
  <si>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</si>
  <si>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</si>
  <si>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</si>
  <si>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</si>
  <si>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</si>
  <si>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</si>
  <si>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</si>
  <si>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</si>
  <si>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</si>
  <si>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</si>
  <si>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</si>
  <si>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</si>
  <si>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</si>
  <si>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</si>
  <si>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</si>
  <si>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</si>
  <si>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</si>
  <si>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</si>
  <si>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</si>
  <si>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</si>
  <si>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</si>
  <si>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</si>
  <si>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</si>
  <si>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</si>
  <si>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</si>
  <si>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</si>
  <si>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</si>
  <si>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</si>
  <si>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</si>
  <si>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</si>
  <si>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</si>
  <si>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</si>
  <si>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</si>
  <si>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</si>
  <si>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</si>
  <si>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</si>
  <si>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</si>
  <si>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</si>
  <si>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</si>
  <si>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</si>
  <si>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</si>
  <si>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</si>
  <si>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</si>
  <si>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</si>
  <si>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</si>
  <si>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</si>
  <si>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</si>
  <si>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</si>
  <si>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</si>
  <si>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</si>
  <si>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</si>
  <si>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</si>
  <si>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</si>
  <si>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</si>
  <si>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</si>
  <si>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</si>
  <si>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</si>
  <si>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</si>
  <si>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</si>
  <si>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</si>
  <si>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</si>
  <si>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</si>
  <si>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</si>
  <si>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</si>
  <si>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</si>
  <si>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</si>
  <si>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</si>
  <si>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</si>
  <si>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</si>
  <si>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</si>
  <si>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</si>
  <si>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</si>
  <si>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</si>
  <si>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</si>
  <si>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</si>
  <si>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</si>
  <si>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</si>
  <si>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</si>
  <si>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</si>
  <si>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</si>
  <si>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</si>
  <si>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</si>
  <si>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</si>
  <si>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</si>
  <si>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</si>
  <si>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</si>
  <si>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</si>
  <si>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</si>
  <si>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</si>
  <si>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</si>
  <si>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</si>
  <si>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</si>
  <si>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</si>
  <si>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</si>
  <si>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</si>
  <si>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</si>
  <si>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</si>
  <si>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</si>
  <si>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</si>
  <si>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</si>
  <si>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</si>
  <si>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</si>
  <si>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</si>
  <si>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</si>
  <si>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</si>
  <si>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</si>
  <si>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</si>
  <si>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</si>
  <si>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</si>
  <si>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</si>
  <si>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</si>
  <si>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</si>
  <si>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</si>
  <si>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</si>
  <si>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</si>
  <si>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</si>
  <si>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</si>
  <si>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</si>
  <si>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</si>
  <si>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</si>
  <si>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</si>
  <si>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</si>
  <si>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</si>
  <si>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</si>
  <si>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</si>
  <si>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</si>
  <si>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</si>
  <si>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</si>
  <si>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</si>
  <si>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</si>
  <si>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</si>
  <si>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</si>
  <si>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</si>
  <si>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</si>
  <si>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</si>
  <si>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</si>
  <si>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</si>
  <si>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</si>
  <si>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</si>
  <si>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</si>
  <si>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</si>
  <si>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</si>
  <si>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</si>
  <si>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</si>
  <si>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</si>
  <si>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</si>
  <si>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</si>
  <si>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</si>
  <si>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</si>
  <si>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</si>
  <si>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</si>
  <si>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</si>
  <si>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</si>
  <si>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</si>
  <si>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</si>
  <si>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</si>
  <si>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</si>
  <si>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</si>
  <si>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</si>
  <si>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</si>
  <si>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</si>
  <si>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</si>
  <si>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</si>
  <si>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</si>
  <si>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</si>
  <si>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</si>
  <si>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</si>
  <si>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</si>
  <si>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</si>
  <si>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</si>
  <si>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</si>
  <si>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</si>
  <si>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</si>
  <si>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</si>
  <si>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</si>
  <si>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</si>
  <si>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</si>
  <si>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</si>
  <si>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</si>
  <si>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</si>
  <si>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</si>
  <si>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</si>
  <si>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</si>
  <si>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</si>
  <si>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</si>
  <si>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</si>
  <si>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</si>
  <si>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</si>
  <si>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</si>
  <si>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</si>
  <si>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</si>
  <si>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</si>
  <si>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</si>
  <si>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</si>
  <si>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</si>
  <si>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</si>
  <si>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</si>
  <si>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</si>
  <si>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</si>
  <si>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</si>
  <si>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</si>
  <si>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</si>
  <si>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</si>
  <si>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</si>
  <si>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</si>
  <si>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</si>
  <si>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</si>
  <si>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</si>
  <si>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</si>
  <si>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</si>
  <si>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</si>
  <si>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</si>
  <si>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</si>
  <si>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</si>
  <si>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</si>
  <si>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</si>
  <si>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</si>
  <si>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</si>
  <si>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</si>
  <si>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</si>
  <si>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</si>
  <si>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</si>
  <si>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</si>
  <si>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</si>
  <si>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</si>
  <si>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</si>
  <si>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</si>
  <si>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</si>
  <si>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</si>
  <si>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</si>
  <si>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</si>
  <si>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</si>
  <si>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</si>
  <si>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</si>
  <si>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</si>
  <si>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</si>
  <si>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</si>
  <si>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</si>
  <si>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</si>
  <si>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</si>
  <si>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</si>
  <si>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</si>
  <si>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</si>
  <si>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</si>
  <si>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</si>
  <si>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</si>
  <si>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</si>
  <si>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</si>
  <si>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</si>
  <si>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</si>
  <si>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</si>
  <si>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</si>
  <si>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</si>
  <si>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</si>
  <si>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</si>
  <si>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</si>
  <si>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</si>
  <si>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</si>
  <si>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</si>
  <si>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</si>
  <si>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</si>
  <si>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</si>
  <si>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</si>
  <si>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</si>
  <si>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</si>
  <si>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</si>
  <si>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</si>
  <si>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</si>
  <si>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</si>
  <si>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</si>
  <si>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</si>
  <si>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</si>
  <si>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</si>
  <si>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</si>
  <si>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</si>
  <si>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</si>
  <si>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</si>
  <si>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</si>
  <si>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</si>
  <si>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</si>
  <si>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</si>
  <si>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</si>
  <si>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</si>
  <si>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</si>
  <si>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</si>
  <si>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</si>
  <si>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</si>
  <si>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</si>
  <si>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</si>
  <si>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</si>
  <si>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</si>
  <si>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</si>
  <si>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</si>
  <si>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</si>
  <si>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</si>
  <si>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</si>
  <si>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</si>
  <si>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</si>
  <si>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</si>
  <si>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</si>
  <si>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</si>
  <si>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</si>
  <si>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</si>
  <si>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</si>
  <si>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</si>
  <si>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</si>
  <si>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</si>
  <si>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</si>
  <si>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</si>
  <si>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</si>
  <si>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</si>
  <si>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</si>
  <si>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</si>
  <si>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</si>
  <si>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</si>
  <si>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</si>
  <si>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</si>
  <si>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</si>
  <si>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</si>
  <si>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</si>
  <si>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</si>
  <si>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</si>
  <si>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</si>
  <si>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</si>
  <si>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</si>
  <si>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</si>
  <si>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</si>
  <si>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</si>
  <si>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</si>
  <si>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</si>
  <si>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</si>
  <si>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</si>
  <si>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</si>
  <si>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</si>
  <si>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</si>
  <si>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</si>
  <si>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</si>
  <si>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</si>
  <si>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</si>
  <si>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</si>
  <si>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</si>
  <si>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</si>
  <si>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</si>
  <si>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</si>
  <si>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</si>
  <si>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</si>
  <si>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</si>
  <si>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</si>
  <si>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</si>
  <si>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</si>
  <si>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</si>
  <si>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</si>
  <si>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</si>
  <si>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</si>
  <si>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</si>
  <si>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</si>
  <si>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</si>
  <si>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</si>
  <si>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</si>
  <si>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</si>
  <si>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</si>
  <si>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</si>
  <si>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</si>
  <si>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</si>
  <si>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</si>
  <si>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</si>
  <si>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</si>
  <si>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</si>
  <si>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</si>
  <si>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</si>
  <si>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</si>
  <si>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</si>
  <si>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</si>
  <si>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</si>
  <si>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</si>
  <si>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</si>
  <si>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</si>
  <si>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</si>
  <si>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</si>
  <si>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</si>
  <si>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</si>
  <si>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</si>
  <si>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</si>
  <si>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</si>
  <si>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</si>
  <si>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</si>
  <si>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</si>
  <si>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</si>
  <si>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</si>
  <si>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</si>
  <si>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</si>
  <si>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</si>
  <si>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</si>
  <si>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</si>
  <si>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</si>
  <si>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</si>
  <si>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</si>
  <si>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</si>
  <si>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</si>
  <si>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</si>
  <si>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</si>
  <si>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</si>
  <si>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</si>
  <si>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</si>
  <si>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</si>
  <si>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</si>
  <si>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</si>
  <si>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</si>
  <si>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</si>
  <si>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</si>
  <si>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</si>
  <si>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</si>
  <si>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</si>
  <si>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</si>
  <si>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</si>
  <si>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</si>
  <si>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</si>
  <si>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</si>
  <si>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</si>
  <si>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</si>
  <si>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</si>
  <si>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</si>
  <si>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</si>
  <si>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</si>
  <si>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</si>
  <si>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</si>
  <si>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</si>
  <si>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</si>
  <si>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</si>
  <si>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</si>
  <si>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</si>
  <si>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</si>
  <si>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</si>
  <si>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</si>
  <si>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</si>
  <si>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</si>
  <si>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</si>
  <si>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</si>
  <si>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</si>
  <si>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</si>
  <si>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</si>
  <si>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</si>
  <si>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</si>
  <si>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</si>
  <si>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</si>
  <si>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</si>
  <si>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</si>
  <si>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</si>
  <si>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</si>
  <si>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</si>
  <si>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</si>
  <si>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</si>
  <si>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</si>
  <si>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</si>
  <si>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</si>
  <si>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</si>
  <si>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</si>
  <si>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</si>
  <si>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</si>
  <si>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</si>
  <si>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</si>
  <si>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</si>
  <si>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</si>
  <si>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</si>
  <si>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</si>
  <si>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</si>
  <si>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</si>
  <si>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</si>
  <si>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</si>
  <si>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</si>
  <si>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</si>
  <si>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</si>
  <si>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</si>
  <si>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</si>
  <si>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</si>
  <si>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</si>
  <si>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</si>
  <si>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</si>
  <si>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</si>
  <si>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</si>
  <si>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</si>
  <si>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</si>
  <si>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</si>
  <si>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</si>
  <si>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</si>
  <si>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</si>
  <si>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</si>
  <si>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</si>
  <si>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</si>
  <si>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</si>
  <si>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</si>
  <si>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</si>
  <si>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</si>
  <si>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</si>
  <si>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</si>
  <si>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</si>
  <si>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</si>
  <si>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</si>
  <si>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</si>
  <si>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</si>
  <si>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</si>
  <si>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</si>
  <si>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</si>
  <si>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</si>
  <si>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</si>
  <si>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</si>
  <si>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</si>
  <si>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</si>
  <si>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</si>
  <si>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</si>
  <si>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</si>
  <si>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</si>
  <si>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</si>
  <si>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</si>
  <si>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</si>
  <si>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</si>
  <si>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</si>
  <si>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</si>
  <si>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</si>
  <si>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</si>
  <si>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</si>
  <si>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</si>
  <si>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</si>
  <si>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</si>
  <si>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</si>
  <si>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</si>
  <si>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</si>
  <si>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</si>
  <si>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</si>
  <si>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</si>
  <si>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</si>
  <si>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</si>
  <si>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</si>
  <si>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</si>
  <si>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</si>
  <si>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</si>
  <si>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</si>
  <si>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</si>
  <si>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</si>
  <si>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</si>
  <si>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</si>
  <si>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</si>
  <si>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</si>
  <si>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</si>
  <si>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</si>
  <si>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</si>
  <si>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</si>
  <si>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</si>
  <si>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</si>
  <si>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</si>
  <si>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</si>
  <si>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</si>
  <si>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</si>
  <si>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</si>
  <si>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</si>
  <si>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</si>
  <si>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</si>
  <si>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</si>
  <si>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</si>
  <si>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</si>
  <si>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</si>
  <si>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</si>
  <si>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</si>
  <si>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</si>
  <si>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</si>
  <si>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</si>
  <si>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</si>
  <si>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</si>
  <si>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</si>
  <si>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</si>
  <si>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</si>
  <si>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</si>
  <si>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</si>
  <si>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</si>
  <si>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</si>
  <si>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</si>
  <si>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</si>
  <si>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</si>
  <si>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</si>
  <si>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</si>
  <si>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</si>
  <si>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</si>
  <si>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</si>
  <si>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</si>
  <si>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</si>
  <si>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</si>
  <si>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</si>
  <si>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</si>
  <si>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</si>
  <si>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</si>
  <si>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</si>
  <si>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</si>
  <si>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</si>
  <si>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</si>
  <si>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</si>
  <si>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</si>
  <si>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</si>
  <si>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</si>
  <si>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</si>
  <si>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</si>
  <si>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</si>
  <si>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</si>
  <si>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</si>
  <si>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</si>
  <si>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</si>
  <si>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</si>
  <si>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</si>
  <si>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</si>
  <si>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</si>
  <si>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</si>
  <si>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</si>
  <si>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</si>
  <si>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</si>
  <si>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</si>
  <si>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</si>
  <si>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</si>
  <si>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</si>
  <si>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</si>
  <si>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</si>
  <si>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</si>
  <si>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</si>
  <si>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</si>
  <si>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</si>
  <si>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</si>
  <si>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</si>
  <si>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</si>
  <si>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</si>
  <si>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</si>
  <si>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</si>
  <si>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</si>
  <si>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</si>
  <si>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</si>
  <si>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</si>
  <si>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</si>
  <si>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</si>
  <si>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</si>
  <si>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</si>
  <si>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</si>
  <si>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</si>
  <si>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</si>
  <si>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</si>
  <si>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</si>
  <si>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</si>
  <si>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</si>
  <si>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</si>
  <si>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</si>
  <si>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</si>
  <si>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</si>
  <si>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</si>
  <si>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</si>
  <si>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</si>
  <si>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</si>
  <si>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</si>
  <si>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</si>
  <si>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</si>
  <si>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</si>
  <si>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</si>
  <si>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</si>
  <si>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</si>
  <si>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</si>
  <si>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</si>
  <si>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</si>
  <si>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</si>
  <si>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</si>
  <si>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</si>
  <si>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</si>
  <si>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</si>
  <si>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</si>
  <si>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</si>
  <si>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</si>
  <si>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</si>
  <si>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</si>
  <si>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</si>
  <si>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</si>
  <si>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</si>
  <si>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</si>
  <si>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</si>
  <si>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</si>
  <si>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</si>
  <si>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</si>
  <si>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</si>
  <si>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</si>
  <si>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</si>
  <si>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</si>
  <si>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</si>
  <si>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</si>
  <si>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</si>
  <si>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</si>
  <si>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</si>
  <si>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</si>
  <si>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</si>
  <si>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</si>
  <si>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</si>
  <si>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</si>
  <si>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</si>
  <si>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</si>
  <si>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</si>
  <si>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</si>
  <si>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</si>
  <si>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</si>
  <si>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</si>
  <si>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</si>
  <si>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</si>
  <si>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</si>
  <si>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</si>
  <si>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</si>
  <si>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</si>
  <si>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</si>
  <si>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</si>
  <si>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</si>
  <si>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</si>
  <si>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</si>
  <si>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</si>
  <si>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</si>
  <si>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</si>
  <si>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</si>
  <si>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</si>
  <si>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</si>
  <si>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</si>
  <si>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</si>
  <si>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</si>
  <si>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</si>
  <si>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</si>
  <si>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</si>
  <si>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</si>
  <si>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</si>
  <si>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</si>
  <si>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</si>
  <si>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</si>
  <si>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</si>
  <si>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</si>
  <si>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</si>
  <si>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</si>
  <si>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</si>
  <si>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</si>
  <si>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</si>
  <si>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</si>
  <si>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</si>
  <si>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</si>
  <si>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</si>
  <si>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</si>
  <si>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</si>
  <si>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</si>
  <si>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</si>
  <si>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</si>
  <si>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</si>
  <si>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</si>
  <si>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</si>
  <si>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</si>
  <si>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</si>
  <si>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</si>
  <si>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</si>
  <si>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</si>
  <si>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</si>
  <si>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</si>
  <si>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</si>
  <si>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</si>
  <si>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</si>
  <si>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</si>
  <si>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</si>
  <si>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</si>
  <si>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</si>
  <si>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</si>
  <si>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</si>
  <si>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</si>
  <si>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</si>
  <si>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</si>
  <si>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</si>
  <si>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</si>
  <si>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</si>
  <si>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</si>
  <si>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</si>
  <si>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</si>
  <si>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</si>
  <si>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</si>
  <si>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</si>
  <si>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</si>
  <si>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</si>
  <si>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</si>
  <si>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</si>
  <si>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</si>
  <si>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</si>
  <si>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</si>
  <si>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</si>
  <si>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</si>
  <si>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</si>
  <si>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</si>
  <si>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</si>
  <si>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</si>
  <si>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</si>
  <si>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</si>
  <si>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</si>
  <si>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</si>
  <si>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</si>
  <si>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</si>
  <si>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</si>
  <si>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</si>
  <si>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</si>
  <si>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</si>
  <si>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</si>
  <si>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</si>
  <si>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</si>
  <si>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</si>
  <si>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</si>
  <si>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</si>
  <si>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</si>
  <si>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</si>
  <si>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</si>
  <si>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</si>
  <si>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</si>
  <si>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</si>
  <si>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</si>
  <si>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</si>
  <si>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</si>
  <si>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</si>
  <si>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</si>
  <si>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</si>
  <si>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</si>
  <si>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</si>
  <si>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</si>
  <si>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</si>
  <si>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</si>
  <si>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</si>
  <si>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</si>
  <si>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</si>
  <si>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</si>
  <si>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</si>
  <si>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</si>
  <si>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</si>
  <si>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</si>
  <si>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</si>
  <si>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</si>
  <si>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</si>
  <si>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</si>
  <si>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</si>
  <si>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</si>
  <si>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</si>
  <si>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</si>
  <si>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</si>
  <si>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</si>
  <si>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</si>
  <si>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</si>
  <si>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</si>
  <si>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</si>
  <si>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</si>
  <si>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</si>
  <si>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</si>
  <si>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</si>
  <si>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</si>
  <si>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</si>
  <si>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</si>
  <si>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</si>
  <si>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</si>
  <si>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</si>
  <si>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</si>
  <si>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</si>
  <si>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</si>
  <si>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</si>
  <si>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</si>
  <si>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</si>
  <si>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</si>
  <si>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</si>
  <si>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</si>
  <si>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</si>
  <si>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</si>
  <si>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</si>
  <si>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</si>
  <si>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</si>
  <si>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</si>
  <si>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</si>
  <si>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</si>
  <si>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</si>
  <si>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</si>
  <si>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</si>
  <si>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</si>
  <si>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</si>
  <si>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</si>
  <si>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</si>
  <si>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</si>
  <si>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</si>
  <si>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</si>
  <si>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</si>
  <si>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</si>
  <si>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</si>
  <si>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</si>
  <si>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</si>
  <si>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</si>
  <si>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</si>
  <si>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</si>
  <si>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</si>
  <si>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</si>
  <si>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</si>
  <si>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</si>
  <si>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</si>
  <si>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</si>
  <si>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</si>
  <si>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</si>
  <si>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</si>
  <si>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</si>
  <si>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</si>
  <si>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</si>
  <si>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</si>
  <si>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</si>
  <si>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</si>
  <si>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</si>
  <si>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</si>
  <si>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</si>
  <si>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</si>
  <si>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</si>
  <si>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</si>
  <si>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</si>
  <si>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</si>
  <si>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</si>
  <si>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</si>
  <si>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</si>
  <si>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</si>
  <si>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</si>
  <si>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</si>
  <si>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</si>
  <si>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</si>
  <si>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</si>
  <si>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</si>
  <si>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</si>
  <si>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</si>
  <si>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</si>
  <si>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</si>
  <si>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</si>
  <si>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</si>
  <si>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</si>
  <si>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</si>
  <si>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</si>
  <si>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</si>
  <si>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</si>
  <si>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</si>
  <si>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</si>
  <si>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</si>
  <si>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</si>
  <si>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</si>
  <si>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</si>
  <si>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</si>
  <si>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</si>
  <si>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</si>
  <si>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</si>
  <si>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</si>
  <si>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</si>
  <si>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</si>
  <si>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</si>
  <si>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</si>
  <si>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</si>
  <si>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</si>
  <si>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</si>
  <si>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</si>
  <si>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</si>
  <si>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</si>
  <si>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</si>
  <si>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</si>
  <si>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</si>
  <si>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</si>
  <si>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</si>
  <si>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</si>
  <si>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</si>
  <si>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</si>
  <si>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</si>
  <si>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</si>
  <si>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</si>
  <si>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</si>
  <si>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</si>
  <si>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</si>
  <si>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</si>
  <si>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</si>
  <si>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</si>
  <si>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</si>
  <si>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</si>
  <si>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</si>
  <si>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</si>
  <si>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</si>
  <si>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</si>
  <si>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</si>
  <si>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</si>
  <si>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</si>
  <si>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</si>
  <si>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</si>
  <si>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</si>
  <si>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</si>
  <si>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</si>
  <si>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</si>
  <si>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</si>
  <si>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</si>
  <si>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</si>
  <si>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</si>
  <si>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</si>
  <si>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</si>
  <si>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</si>
  <si>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</si>
  <si>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</si>
  <si>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</si>
  <si>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</si>
  <si>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</si>
  <si>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</si>
  <si>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</si>
  <si>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</si>
  <si>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</si>
  <si>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</si>
  <si>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</si>
  <si>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</si>
  <si>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</si>
  <si>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</si>
  <si>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</si>
  <si>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</si>
  <si>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</si>
  <si>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</si>
  <si>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</si>
  <si>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</si>
  <si>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</si>
  <si>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</si>
  <si>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</si>
  <si>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</si>
  <si>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</si>
  <si>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</si>
  <si>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</si>
  <si>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</si>
  <si>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</si>
  <si>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</si>
  <si>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</si>
  <si>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</si>
  <si>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</si>
  <si>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</si>
  <si>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</si>
  <si>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</si>
  <si>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</si>
  <si>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</si>
  <si>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</si>
  <si>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</si>
  <si>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</si>
  <si>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</si>
  <si>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</si>
  <si>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</si>
  <si>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</si>
  <si>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</si>
  <si>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</si>
  <si>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</si>
  <si>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</si>
  <si>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</si>
  <si>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</si>
  <si>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</si>
  <si>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</si>
  <si>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</si>
  <si>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</si>
  <si>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</si>
  <si>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</si>
  <si>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</si>
  <si>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</si>
  <si>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</si>
  <si>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</si>
  <si>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</si>
  <si>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</si>
  <si>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</si>
  <si>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</si>
  <si>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</si>
  <si>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</si>
  <si>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</si>
  <si>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</si>
  <si>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</si>
  <si>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</si>
  <si>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</si>
  <si>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</si>
  <si>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</si>
  <si>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</si>
  <si>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</si>
  <si>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</si>
  <si>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</si>
  <si>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</si>
  <si>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</si>
  <si>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</si>
  <si>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</si>
  <si>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</si>
  <si>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</si>
  <si>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</si>
  <si>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</si>
  <si>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</si>
  <si>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</si>
  <si>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</si>
  <si>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</si>
  <si>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</si>
  <si>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</si>
  <si>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</si>
  <si>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</si>
  <si>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</si>
  <si>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</si>
  <si>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</si>
  <si>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</si>
  <si>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</si>
  <si>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</si>
  <si>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</si>
  <si>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</si>
  <si>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</si>
  <si>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</si>
  <si>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</si>
  <si>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</si>
  <si>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</si>
  <si>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</si>
  <si>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</si>
  <si>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</si>
  <si>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</si>
  <si>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</si>
  <si>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</si>
  <si>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</si>
  <si>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</si>
  <si>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</si>
  <si>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</si>
  <si>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</si>
  <si>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</si>
  <si>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</si>
  <si>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</si>
  <si>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</si>
  <si>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</si>
  <si>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</si>
  <si>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</si>
  <si>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</si>
  <si>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</si>
  <si>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</si>
  <si>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</si>
  <si>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</si>
  <si>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</si>
  <si>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</si>
  <si>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</si>
  <si>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</si>
  <si>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</si>
  <si>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</si>
  <si>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</si>
  <si>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</si>
  <si>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</si>
  <si>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</si>
  <si>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</si>
  <si>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</si>
  <si>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</si>
  <si>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</si>
  <si>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</si>
  <si>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</si>
  <si>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</si>
  <si>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</si>
  <si>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</si>
  <si>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</si>
  <si>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</si>
  <si>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</si>
  <si>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</si>
  <si>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</si>
  <si>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</si>
  <si>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</si>
  <si>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</si>
  <si>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</si>
  <si>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</si>
  <si>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</si>
  <si>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</si>
  <si>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</si>
  <si>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</si>
  <si>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</si>
  <si>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</si>
  <si>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</si>
  <si>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</si>
  <si>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</si>
  <si>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</si>
  <si>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</si>
  <si>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</si>
  <si>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</si>
  <si>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</si>
  <si>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</si>
  <si>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</si>
  <si>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</si>
  <si>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</si>
  <si>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</si>
  <si>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</si>
  <si>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</si>
  <si>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</si>
  <si>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</si>
  <si>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</si>
  <si>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</si>
  <si>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</si>
  <si>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</si>
  <si>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</si>
  <si>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</si>
  <si>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</si>
  <si>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</si>
  <si>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</si>
  <si>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</si>
  <si>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</si>
  <si>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</si>
  <si>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</si>
  <si>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</si>
  <si>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</si>
  <si>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</si>
  <si>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</si>
  <si>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</si>
  <si>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</si>
  <si>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</si>
  <si>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</si>
  <si>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</si>
  <si>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</si>
  <si>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</si>
  <si>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</si>
  <si>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</si>
  <si>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</si>
  <si>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</si>
  <si>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</si>
  <si>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</si>
  <si>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</si>
  <si>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</si>
  <si>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</si>
  <si>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</si>
  <si>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</si>
  <si>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</si>
  <si>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</si>
  <si>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</si>
  <si>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</si>
  <si>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</si>
  <si>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</si>
  <si>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</si>
  <si>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</si>
  <si>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</si>
  <si>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</si>
  <si>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</si>
  <si>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</si>
  <si>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</si>
  <si>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</si>
  <si>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</si>
  <si>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</si>
  <si>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</si>
  <si>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</si>
  <si>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</si>
  <si>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</si>
  <si>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</si>
  <si>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</si>
  <si>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</si>
  <si>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</si>
  <si>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</si>
  <si>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</si>
  <si>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</si>
  <si>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</si>
  <si>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</si>
  <si>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</si>
  <si>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</si>
  <si>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</si>
  <si>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</si>
  <si>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</si>
  <si>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</si>
  <si>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</si>
  <si>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</si>
  <si>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</si>
  <si>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</si>
  <si>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</si>
  <si>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</si>
  <si>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</si>
  <si>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</si>
  <si>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</si>
  <si>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</si>
  <si>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</si>
  <si>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</si>
  <si>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</si>
  <si>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</si>
  <si>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</si>
  <si>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</si>
  <si>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</si>
  <si>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</si>
  <si>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</si>
  <si>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</si>
  <si>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</si>
  <si>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</si>
  <si>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</si>
  <si>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</si>
  <si>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</si>
  <si>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</si>
  <si>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</si>
  <si>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</si>
  <si>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</si>
  <si>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</si>
  <si>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</si>
  <si>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</si>
  <si>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</si>
  <si>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</si>
  <si>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</si>
  <si>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</si>
  <si>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</si>
  <si>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</si>
  <si>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</si>
  <si>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</si>
  <si>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</si>
  <si>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</si>
  <si>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</si>
  <si>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</si>
  <si>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</si>
  <si>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</si>
  <si>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</si>
  <si>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</si>
  <si>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</si>
  <si>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</si>
  <si>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</si>
  <si>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</si>
  <si>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</si>
  <si>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</si>
  <si>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</si>
  <si>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</si>
  <si>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</si>
  <si>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</si>
  <si>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</si>
  <si>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</si>
  <si>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</si>
  <si>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</si>
  <si>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</si>
  <si>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</si>
  <si>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</si>
  <si>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</si>
  <si>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</si>
  <si>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</si>
  <si>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</si>
  <si>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</si>
  <si>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</si>
  <si>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</si>
  <si>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</si>
  <si>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</si>
  <si>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</si>
  <si>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</si>
  <si>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</si>
  <si>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</si>
  <si>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</si>
  <si>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</si>
  <si>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</si>
  <si>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</si>
  <si>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</si>
  <si>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</si>
  <si>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</si>
  <si>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</si>
  <si>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</si>
  <si>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</si>
  <si>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</si>
  <si>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</si>
  <si>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</si>
  <si>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</si>
  <si>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</si>
  <si>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</si>
  <si>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</si>
  <si>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</si>
  <si>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</si>
  <si>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</si>
  <si>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</si>
  <si>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</si>
  <si>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</si>
  <si>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</si>
  <si>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</si>
  <si>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</si>
  <si>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</si>
  <si>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</si>
  <si>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</si>
  <si>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</si>
  <si>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</si>
  <si>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</si>
  <si>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</si>
  <si>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</si>
  <si>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</si>
  <si>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</si>
  <si>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</si>
  <si>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</si>
  <si>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</si>
  <si>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</si>
  <si>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</si>
  <si>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</si>
  <si>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</si>
  <si>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</si>
  <si>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</si>
  <si>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</si>
  <si>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</si>
  <si>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</si>
  <si>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</si>
  <si>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</si>
  <si>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</si>
  <si>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</si>
  <si>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</si>
  <si>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</si>
  <si>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</si>
  <si>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</si>
  <si>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</si>
  <si>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</si>
  <si>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</si>
  <si>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</si>
  <si>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</si>
  <si>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</si>
  <si>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</si>
  <si>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</si>
  <si>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</si>
  <si>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</si>
  <si>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</si>
  <si>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</si>
  <si>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</si>
  <si>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</si>
  <si>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</si>
  <si>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</si>
  <si>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</si>
  <si>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</si>
  <si>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</si>
  <si>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</si>
  <si>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</si>
  <si>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</si>
  <si>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</si>
  <si>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</si>
  <si>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</si>
  <si>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</si>
  <si>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</si>
  <si>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</si>
  <si>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</si>
  <si>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</si>
  <si>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</si>
  <si>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</si>
  <si>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</si>
  <si>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</si>
  <si>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</si>
  <si>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</si>
  <si>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</si>
  <si>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</si>
  <si>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</si>
  <si>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</si>
  <si>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</si>
  <si>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</si>
  <si>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</si>
  <si>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</si>
  <si>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</si>
  <si>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</si>
  <si>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</si>
  <si>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</si>
  <si>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</si>
  <si>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</si>
  <si>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</si>
  <si>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</si>
  <si>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</si>
  <si>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</si>
  <si>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</si>
  <si>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</si>
  <si>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</si>
  <si>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</si>
  <si>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</si>
  <si>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</si>
  <si>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</si>
  <si>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</si>
  <si>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</si>
  <si>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</si>
  <si>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</si>
  <si>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</si>
  <si>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</si>
  <si>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</si>
  <si>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</si>
  <si>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</si>
  <si>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</si>
  <si>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</si>
  <si>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</si>
  <si>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</si>
  <si>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</si>
  <si>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</si>
  <si>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</si>
  <si>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</si>
  <si>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</si>
  <si>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</si>
  <si>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</si>
  <si>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</si>
  <si>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</si>
  <si>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</si>
  <si>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</si>
  <si>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</si>
  <si>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</si>
  <si>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</si>
  <si>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</si>
  <si>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</si>
  <si>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</si>
  <si>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</si>
  <si>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</si>
  <si>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</si>
  <si>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</si>
  <si>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</si>
  <si>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</si>
  <si>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</si>
  <si>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</si>
  <si>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</si>
  <si>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</si>
  <si>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</si>
  <si>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</si>
  <si>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</si>
  <si>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</si>
  <si>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</si>
  <si>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</si>
  <si>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</si>
  <si>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</si>
  <si>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</si>
  <si>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</si>
  <si>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</si>
  <si>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</si>
  <si>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</si>
  <si>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</si>
  <si>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</si>
  <si>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</si>
  <si>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</si>
  <si>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</si>
  <si>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</si>
  <si>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</si>
  <si>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</si>
  <si>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</si>
  <si>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</si>
  <si>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</si>
  <si>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</si>
  <si>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</si>
  <si>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</si>
  <si>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</si>
  <si>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</si>
  <si>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</si>
  <si>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</si>
  <si>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</si>
  <si>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</si>
  <si>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</si>
  <si>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</si>
  <si>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</si>
  <si>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</si>
  <si>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</si>
  <si>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</si>
  <si>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</si>
  <si>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</si>
  <si>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</si>
  <si>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</si>
  <si>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</si>
  <si>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</si>
  <si>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</si>
  <si>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</si>
  <si>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</si>
  <si>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</si>
  <si>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</si>
  <si>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</si>
  <si>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</si>
  <si>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</si>
  <si>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</si>
  <si>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</si>
  <si>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</si>
  <si>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</si>
  <si>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</si>
  <si>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</si>
  <si>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</si>
  <si>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</si>
  <si>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</si>
  <si>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</si>
  <si>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</si>
  <si>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</si>
  <si>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</si>
  <si>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</si>
  <si>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</si>
  <si>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</si>
  <si>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</si>
  <si>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</si>
  <si>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</si>
  <si>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</si>
  <si>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</si>
  <si>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</si>
  <si>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</si>
  <si>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</si>
  <si>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</si>
  <si>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</si>
  <si>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</si>
  <si>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</si>
  <si>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</si>
  <si>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</si>
  <si>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</si>
  <si>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</si>
  <si>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</si>
  <si>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</si>
  <si>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</si>
  <si>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</si>
  <si>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</si>
  <si>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</si>
  <si>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</si>
  <si>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</si>
  <si>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</si>
  <si>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</si>
  <si>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</si>
  <si>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</si>
  <si>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</si>
  <si>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</si>
  <si>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</si>
  <si>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</si>
  <si>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</si>
  <si>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</si>
  <si>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</si>
  <si>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</si>
  <si>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</si>
  <si>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</si>
  <si>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</si>
  <si>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</si>
  <si>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</si>
  <si>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</si>
  <si>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</si>
  <si>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</si>
  <si>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</si>
  <si>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</si>
  <si>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</si>
  <si>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</si>
  <si>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</si>
  <si>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</si>
  <si>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</si>
  <si>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</si>
  <si>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</si>
  <si>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</si>
  <si>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</si>
  <si>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</si>
  <si>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</si>
  <si>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</si>
  <si>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</si>
  <si>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</si>
  <si>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</si>
  <si>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</si>
  <si>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</si>
  <si>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</si>
  <si>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</si>
  <si>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</si>
  <si>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</si>
  <si>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</si>
  <si>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</si>
  <si>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</si>
  <si>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</si>
  <si>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</si>
  <si>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</si>
  <si>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</si>
  <si>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</si>
  <si>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</si>
  <si>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</si>
  <si>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</si>
  <si>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</si>
  <si>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</si>
  <si>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</si>
  <si>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</si>
  <si>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</si>
  <si>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</si>
  <si>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</si>
  <si>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</si>
  <si>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</si>
  <si>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</si>
  <si>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</si>
  <si>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</si>
  <si>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</si>
  <si>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</si>
  <si>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</si>
  <si>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</si>
  <si>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</si>
  <si>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</si>
  <si>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</si>
  <si>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</si>
  <si>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</si>
  <si>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</si>
  <si>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</si>
  <si>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</si>
  <si>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</si>
  <si>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</si>
  <si>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</si>
  <si>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</si>
  <si>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</si>
  <si>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</si>
  <si>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</si>
  <si>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</si>
  <si>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</si>
  <si>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</si>
  <si>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</si>
  <si>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</si>
  <si>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</si>
  <si>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</si>
  <si>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</si>
  <si>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</si>
  <si>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</si>
  <si>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</si>
  <si>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</si>
  <si>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</si>
  <si>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</si>
  <si>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</si>
  <si>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</si>
  <si>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</si>
  <si>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</si>
  <si>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</si>
  <si>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</si>
  <si>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</si>
  <si>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</si>
  <si>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</si>
  <si>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</si>
  <si>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</si>
  <si>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</si>
  <si>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</si>
  <si>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</si>
  <si>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</si>
  <si>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</si>
  <si>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</si>
  <si>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</si>
  <si>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</si>
  <si>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</si>
  <si>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</si>
  <si>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</si>
  <si>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</si>
  <si>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</si>
  <si>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</si>
  <si>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</si>
  <si>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</si>
  <si>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</si>
  <si>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</si>
  <si>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</si>
  <si>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</si>
  <si>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</si>
  <si>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</si>
  <si>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</si>
  <si>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</si>
  <si>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</si>
  <si>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</si>
  <si>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</si>
  <si>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</si>
  <si>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</si>
  <si>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</si>
  <si>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</si>
  <si>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</si>
  <si>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</si>
  <si>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</si>
  <si>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</si>
  <si>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</si>
  <si>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</si>
  <si>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</si>
  <si>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</si>
  <si>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</si>
  <si>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</si>
  <si>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</si>
  <si>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</si>
  <si>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</si>
  <si>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</si>
  <si>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</si>
  <si>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</si>
  <si>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</si>
  <si>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</si>
  <si>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</si>
  <si>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</si>
  <si>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</si>
  <si>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</si>
  <si>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</si>
  <si>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</si>
  <si>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</si>
  <si>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</si>
  <si>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</si>
  <si>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</si>
  <si>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</si>
  <si>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</si>
  <si>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</si>
  <si>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</si>
  <si>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</si>
  <si>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</si>
  <si>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</si>
  <si>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</si>
  <si>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</si>
  <si>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</si>
  <si>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</si>
  <si>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</si>
  <si>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</si>
  <si>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</si>
  <si>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</si>
  <si>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</si>
  <si>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</si>
  <si>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</si>
  <si>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</si>
  <si>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</si>
  <si>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</si>
  <si>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</si>
  <si>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</si>
  <si>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</si>
  <si>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</si>
  <si>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</si>
  <si>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</si>
  <si>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</si>
  <si>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</si>
  <si>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</si>
  <si>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</si>
  <si>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</si>
  <si>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</si>
  <si>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</si>
  <si>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</si>
  <si>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</si>
  <si>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</si>
  <si>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</si>
  <si>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</si>
  <si>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</si>
  <si>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</si>
  <si>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</si>
  <si>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</si>
  <si>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</si>
  <si>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</si>
  <si>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</si>
  <si>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</si>
  <si>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</si>
  <si>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</si>
  <si>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</si>
  <si>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</si>
  <si>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</si>
  <si>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</si>
  <si>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</si>
  <si>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</si>
  <si>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</si>
  <si>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</si>
  <si>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</si>
  <si>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</si>
  <si>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</si>
  <si>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</si>
  <si>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</si>
  <si>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</si>
  <si>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</si>
  <si>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</si>
  <si>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</si>
  <si>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</si>
  <si>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</si>
  <si>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</si>
  <si>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</si>
  <si>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</si>
  <si>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</si>
  <si>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</si>
  <si>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</si>
  <si>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</si>
  <si>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</si>
  <si>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</si>
  <si>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</si>
  <si>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</si>
  <si>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</si>
  <si>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</si>
  <si>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</si>
  <si>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</si>
  <si>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</si>
  <si>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</si>
  <si>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</si>
  <si>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</si>
  <si>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</si>
  <si>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</si>
  <si>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</si>
  <si>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</si>
  <si>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</si>
  <si>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</si>
  <si>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</si>
  <si>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</si>
  <si>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</si>
  <si>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</si>
  <si>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</si>
  <si>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</si>
  <si>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</si>
  <si>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</si>
  <si>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</si>
  <si>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</si>
  <si>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</si>
  <si>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</si>
  <si>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</si>
  <si>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</si>
  <si>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</si>
  <si>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</si>
  <si>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</si>
  <si>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</si>
  <si>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</si>
  <si>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</si>
  <si>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</si>
  <si>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</si>
  <si>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</si>
  <si>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</si>
  <si>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</si>
  <si>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</si>
  <si>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</si>
  <si>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</si>
  <si>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</si>
  <si>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</si>
  <si>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</si>
  <si>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</si>
  <si>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</si>
  <si>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</si>
  <si>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</si>
  <si>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</si>
  <si>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</si>
  <si>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</si>
  <si>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</si>
  <si>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</si>
  <si>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</si>
  <si>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</si>
  <si>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</si>
  <si>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</si>
  <si>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</si>
  <si>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</si>
  <si>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</si>
  <si>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</si>
  <si>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</si>
  <si>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</si>
  <si>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</si>
  <si>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</si>
  <si>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</si>
  <si>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</si>
  <si>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</si>
  <si>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</si>
  <si>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</si>
  <si>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</si>
  <si>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</si>
  <si>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</si>
  <si>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</si>
  <si>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</si>
  <si>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</si>
  <si>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</si>
  <si>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</si>
  <si>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</si>
  <si>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</si>
  <si>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</si>
  <si>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</si>
  <si>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</si>
  <si>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</si>
  <si>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</si>
  <si>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</si>
  <si>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</si>
  <si>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</si>
  <si>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</si>
  <si>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</si>
  <si>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</si>
  <si>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</si>
  <si>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</si>
  <si>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</si>
  <si>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</si>
  <si>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</si>
  <si>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</si>
  <si>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</si>
  <si>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</si>
  <si>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</si>
  <si>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</si>
  <si>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</si>
  <si>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</si>
  <si>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</si>
  <si>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</si>
  <si>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</si>
  <si>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</si>
  <si>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</si>
  <si>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</si>
  <si>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</si>
  <si>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</si>
  <si>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</si>
  <si>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</si>
  <si>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</si>
  <si>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</si>
  <si>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</si>
  <si>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</si>
  <si>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</si>
  <si>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</si>
  <si>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</si>
  <si>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</si>
  <si>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</si>
  <si>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</si>
  <si>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</si>
  <si>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</si>
  <si>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</si>
  <si>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</si>
  <si>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</si>
  <si>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</si>
  <si>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</si>
  <si>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</si>
  <si>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</si>
  <si>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</si>
  <si>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</si>
  <si>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</si>
  <si>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</si>
  <si>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</si>
  <si>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</si>
  <si>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</si>
  <si>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</si>
  <si>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</si>
  <si>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</si>
  <si>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</si>
  <si>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</si>
  <si>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</si>
  <si>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</si>
  <si>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</si>
  <si>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</si>
  <si>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</si>
  <si>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</si>
  <si>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</si>
  <si>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</si>
  <si>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</si>
  <si>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</si>
  <si>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</si>
  <si>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</si>
  <si>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</si>
  <si>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</si>
  <si>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</si>
  <si>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</si>
  <si>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</si>
  <si>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</si>
  <si>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</si>
  <si>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</si>
  <si>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</si>
  <si>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</si>
  <si>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</si>
  <si>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</si>
  <si>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</si>
  <si>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</si>
  <si>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</si>
  <si>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</si>
  <si>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</si>
  <si>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</si>
  <si>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</si>
  <si>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</si>
  <si>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</si>
  <si>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</si>
  <si>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</si>
  <si>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</si>
  <si>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</si>
  <si>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</si>
  <si>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</si>
  <si>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</si>
  <si>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</si>
  <si>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</si>
  <si>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</si>
  <si>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</si>
  <si>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</si>
  <si>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</si>
  <si>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</si>
  <si>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</si>
  <si>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</si>
  <si>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</si>
  <si>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</si>
  <si>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</si>
  <si>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</si>
  <si>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</si>
  <si>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</si>
  <si>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</si>
  <si>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</si>
  <si>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</si>
  <si>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</si>
  <si>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</si>
  <si>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</si>
  <si>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</si>
  <si>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</si>
  <si>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</si>
  <si>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</si>
  <si>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</si>
  <si>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</si>
  <si>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</si>
  <si>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</si>
  <si>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</si>
  <si>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</si>
  <si>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</si>
  <si>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</si>
  <si>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</si>
  <si>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</si>
  <si>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</si>
  <si>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</si>
  <si>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</si>
  <si>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</si>
  <si>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</si>
  <si>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</si>
  <si>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</si>
  <si>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</si>
  <si>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</si>
  <si>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</si>
  <si>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</si>
  <si>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</si>
  <si>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</si>
  <si>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</si>
  <si>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</si>
  <si>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</si>
  <si>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</si>
  <si>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</si>
  <si>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</si>
  <si>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</si>
  <si>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</si>
  <si>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</si>
  <si>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</si>
  <si>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</si>
  <si>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</si>
  <si>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</si>
  <si>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</si>
  <si>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</si>
  <si>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</si>
  <si>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</si>
  <si>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</si>
  <si>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</si>
  <si>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</si>
  <si>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</si>
  <si>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</si>
  <si>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</si>
  <si>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</si>
  <si>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</si>
  <si>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</si>
  <si>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</si>
  <si>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</si>
  <si>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</si>
  <si>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</si>
  <si>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</si>
  <si>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</si>
  <si>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</si>
  <si>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</si>
  <si>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</si>
  <si>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</si>
  <si>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</si>
  <si>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</si>
  <si>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</si>
  <si>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</si>
  <si>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</si>
  <si>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</si>
  <si>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</si>
  <si>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</si>
  <si>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</si>
  <si>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</si>
  <si>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</si>
  <si>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</si>
  <si>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</si>
  <si>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</si>
  <si>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</si>
  <si>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</si>
  <si>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</si>
  <si>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</si>
  <si>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</si>
  <si>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</si>
  <si>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</si>
  <si>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</si>
  <si>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</si>
  <si>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</si>
  <si>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</si>
  <si>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</si>
  <si>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</si>
  <si>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</si>
  <si>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</si>
  <si>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</si>
  <si>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</si>
  <si>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</si>
  <si>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</si>
  <si>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</si>
  <si>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</si>
  <si>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</si>
  <si>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</si>
  <si>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</si>
  <si>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</si>
  <si>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</si>
  <si>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</si>
  <si>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</si>
  <si>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</si>
  <si>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</si>
  <si>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</si>
  <si>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</si>
  <si>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</si>
  <si>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</si>
  <si>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</si>
  <si>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</si>
  <si>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</si>
  <si>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</si>
  <si>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</si>
  <si>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</si>
  <si>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</si>
  <si>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</si>
  <si>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</si>
  <si>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</si>
  <si>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</si>
  <si>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</si>
  <si>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</si>
  <si>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</si>
  <si>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</si>
  <si>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</si>
  <si>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</si>
  <si>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</si>
  <si>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</si>
  <si>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</si>
  <si>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</si>
  <si>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</si>
  <si>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</si>
  <si>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</si>
  <si>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</si>
  <si>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</si>
  <si>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</si>
  <si>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</si>
  <si>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</si>
  <si>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</si>
  <si>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</si>
  <si>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</si>
  <si>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</si>
  <si>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</si>
  <si>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</si>
  <si>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</si>
  <si>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</si>
  <si>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</si>
  <si>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</si>
  <si>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</si>
  <si>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</si>
  <si>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</si>
  <si>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</si>
  <si>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</si>
  <si>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</si>
  <si>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</si>
  <si>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</si>
  <si>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</si>
  <si>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</si>
  <si>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</si>
  <si>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</si>
  <si>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</si>
  <si>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</si>
  <si>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</si>
  <si>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</si>
  <si>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</si>
  <si>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</si>
  <si>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</si>
  <si>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</si>
  <si>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</si>
  <si>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</si>
  <si>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</si>
  <si>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</si>
  <si>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</si>
  <si>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</si>
  <si>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</si>
  <si>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</si>
  <si>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</si>
  <si>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</si>
  <si>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</si>
  <si>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</si>
  <si>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</si>
  <si>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</si>
  <si>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</si>
  <si>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</si>
  <si>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</si>
  <si>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</si>
  <si>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</si>
  <si>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</si>
  <si>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</si>
  <si>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</si>
  <si>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</si>
  <si>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</si>
  <si>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</si>
  <si>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</si>
  <si>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</si>
  <si>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</si>
  <si>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</si>
  <si>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</si>
  <si>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</si>
  <si>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</si>
  <si>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</si>
  <si>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</si>
  <si>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</si>
  <si>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</si>
  <si>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</si>
  <si>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</si>
  <si>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</si>
  <si>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</si>
  <si>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</si>
  <si>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</si>
  <si>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</si>
  <si>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</si>
  <si>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</si>
  <si>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</si>
  <si>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</si>
  <si>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</si>
  <si>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</si>
  <si>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</si>
  <si>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</si>
  <si>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</si>
  <si>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</si>
  <si>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</si>
  <si>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</si>
  <si>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</si>
  <si>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</si>
  <si>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</si>
  <si>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</si>
  <si>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</si>
  <si>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</si>
  <si>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</si>
  <si>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</si>
  <si>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</si>
  <si>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</si>
  <si>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</si>
  <si>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</si>
  <si>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</si>
  <si>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</si>
  <si>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</si>
  <si>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</si>
  <si>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</si>
  <si>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</si>
  <si>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</si>
  <si>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</si>
  <si>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</si>
  <si>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</si>
  <si>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</si>
  <si>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</si>
  <si>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</si>
  <si>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</si>
  <si>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</si>
  <si>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</si>
  <si>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</si>
  <si>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</si>
  <si>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</si>
  <si>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</si>
  <si>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</si>
  <si>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</si>
  <si>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</si>
  <si>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</si>
  <si>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</si>
  <si>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</si>
  <si>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</si>
  <si>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</si>
  <si>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</si>
  <si>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</si>
  <si>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</si>
  <si>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</si>
  <si>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</si>
  <si>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</si>
  <si>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</si>
  <si>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</si>
  <si>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</si>
  <si>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</si>
  <si>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</si>
  <si>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</si>
  <si>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</si>
  <si>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</si>
  <si>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</si>
  <si>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</si>
  <si>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</si>
  <si>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</si>
  <si>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</si>
  <si>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</si>
  <si>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</si>
  <si>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</si>
  <si>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</si>
  <si>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</si>
  <si>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</si>
  <si>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</si>
  <si>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</si>
  <si>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</si>
  <si>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</si>
  <si>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</si>
  <si>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</si>
  <si>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</si>
  <si>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</si>
  <si>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</si>
  <si>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</si>
  <si>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</si>
  <si>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</si>
  <si>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</si>
  <si>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</si>
  <si>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</si>
  <si>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</si>
  <si>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</si>
  <si>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</si>
  <si>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</si>
  <si>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</si>
  <si>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</si>
  <si>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</si>
  <si>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</si>
  <si>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</si>
  <si>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</si>
  <si>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</si>
  <si>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</si>
  <si>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</si>
  <si>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</si>
  <si>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</si>
  <si>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</si>
  <si>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</si>
  <si>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</si>
  <si>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</si>
  <si>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</si>
  <si>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</si>
  <si>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</si>
  <si>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</si>
  <si>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</si>
  <si>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</si>
  <si>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</si>
  <si>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</si>
  <si>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</si>
  <si>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</si>
  <si>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</si>
  <si>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</si>
  <si>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</si>
  <si>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</si>
  <si>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</si>
  <si>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</si>
  <si>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</si>
  <si>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</si>
  <si>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</si>
  <si>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</si>
  <si>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</si>
  <si>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</si>
  <si>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</si>
  <si>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</si>
  <si>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</si>
  <si>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</si>
  <si>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</si>
  <si>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</si>
  <si>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</si>
  <si>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</si>
  <si>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</si>
  <si>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</si>
  <si>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</si>
  <si>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</si>
  <si>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</si>
  <si>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</si>
  <si>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</si>
  <si>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</si>
  <si>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</si>
  <si>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</si>
  <si>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</si>
  <si>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</si>
  <si>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</si>
  <si>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</si>
  <si>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</si>
  <si>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</si>
  <si>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</si>
  <si>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</si>
  <si>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</si>
  <si>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</si>
  <si>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</si>
  <si>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</si>
  <si>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</si>
  <si>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</si>
  <si>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</si>
  <si>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</si>
  <si>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</si>
  <si>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</si>
  <si>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</si>
  <si>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</si>
  <si>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</si>
  <si>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</si>
  <si>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</si>
  <si>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</si>
  <si>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</si>
  <si>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</si>
  <si>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</si>
  <si>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</si>
  <si>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</si>
  <si>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</si>
  <si>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</si>
  <si>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</si>
  <si>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</si>
  <si>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</si>
  <si>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</si>
  <si>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</si>
  <si>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</si>
  <si>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</si>
  <si>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</si>
  <si>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</si>
  <si>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</si>
  <si>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</si>
  <si>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</si>
  <si>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</si>
  <si>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</si>
  <si>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</si>
  <si>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</si>
  <si>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</si>
  <si>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</si>
  <si>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</si>
  <si>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</si>
  <si>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</si>
  <si>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</si>
  <si>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</si>
  <si>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</si>
  <si>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</si>
  <si>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</si>
  <si>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</si>
  <si>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</si>
  <si>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</si>
  <si>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</si>
  <si>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</si>
  <si>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</si>
  <si>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</si>
  <si>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</si>
  <si>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</si>
  <si>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</si>
  <si>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</si>
  <si>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</si>
  <si>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</si>
  <si>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</si>
  <si>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</si>
  <si>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</si>
  <si>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</si>
  <si>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</si>
  <si>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</si>
  <si>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</si>
  <si>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</si>
  <si>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</si>
  <si>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</si>
  <si>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</si>
  <si>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</si>
  <si>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</si>
  <si>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</si>
  <si>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</si>
  <si>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</si>
  <si>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</si>
  <si>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</si>
  <si>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</si>
  <si>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</si>
  <si>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</si>
  <si>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</si>
  <si>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</si>
  <si>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</si>
  <si>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</si>
  <si>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</si>
  <si>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</si>
  <si>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</si>
  <si>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</si>
  <si>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</si>
  <si>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</si>
  <si>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</si>
  <si>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</si>
  <si>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</si>
  <si>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</si>
  <si>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</si>
  <si>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</si>
  <si>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</si>
  <si>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</si>
  <si>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</si>
  <si>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</si>
  <si>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</si>
  <si>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</si>
  <si>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</si>
  <si>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</si>
  <si>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</si>
  <si>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</si>
  <si>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</si>
  <si>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</si>
  <si>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</si>
  <si>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</si>
  <si>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</si>
  <si>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</si>
  <si>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</si>
  <si>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</si>
  <si>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</si>
  <si>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</si>
  <si>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</si>
  <si>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</si>
  <si>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</si>
  <si>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</si>
  <si>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</si>
  <si>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</si>
  <si>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</si>
  <si>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</si>
  <si>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</si>
  <si>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</si>
  <si>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</si>
  <si>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</si>
  <si>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</si>
  <si>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</si>
  <si>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</si>
  <si>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</si>
  <si>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</si>
  <si>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</si>
  <si>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</si>
  <si>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</si>
  <si>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</si>
  <si>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</si>
  <si>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</si>
  <si>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</si>
  <si>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</si>
  <si>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</si>
  <si>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</si>
  <si>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</si>
  <si>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</si>
  <si>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</si>
  <si>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</si>
  <si>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</si>
  <si>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</si>
  <si>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</si>
  <si>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</si>
  <si>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</si>
  <si>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</si>
  <si>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</si>
  <si>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</si>
  <si>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</si>
  <si>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</si>
  <si>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</si>
  <si>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</si>
  <si>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</si>
  <si>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</si>
  <si>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</si>
  <si>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</si>
  <si>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</si>
  <si>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</si>
  <si>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</si>
  <si>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</si>
  <si>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</si>
  <si>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</si>
  <si>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</si>
  <si>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</si>
  <si>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</si>
  <si>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</si>
  <si>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</si>
  <si>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</si>
  <si>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</si>
  <si>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</si>
  <si>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</si>
  <si>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</si>
  <si>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</si>
  <si>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</si>
  <si>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</si>
  <si>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</si>
  <si>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</si>
  <si>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</si>
  <si>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</si>
  <si>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</si>
  <si>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</si>
  <si>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</si>
  <si>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</si>
  <si>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</si>
  <si>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</si>
  <si>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</si>
  <si>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</si>
  <si>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</si>
  <si>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</si>
  <si>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</si>
  <si>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</si>
  <si>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</si>
  <si>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</si>
  <si>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</si>
  <si>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</si>
  <si>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</si>
  <si>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</si>
  <si>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</si>
  <si>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</si>
  <si>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</si>
  <si>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</si>
  <si>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</si>
  <si>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</si>
  <si>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</si>
  <si>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</si>
  <si>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</si>
  <si>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</si>
  <si>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</si>
  <si>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</si>
  <si>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</si>
  <si>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</si>
  <si>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</si>
  <si>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</si>
  <si>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</si>
  <si>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</si>
  <si>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</si>
  <si>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</si>
  <si>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</si>
  <si>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</si>
  <si>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</si>
  <si>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</si>
  <si>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</si>
  <si>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</si>
  <si>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</si>
  <si>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</si>
  <si>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</si>
  <si>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</si>
  <si>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</si>
  <si>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</si>
  <si>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</si>
  <si>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</si>
  <si>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</si>
  <si>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</si>
  <si>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</si>
  <si>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</si>
  <si>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</si>
  <si>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</si>
  <si>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</si>
  <si>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</si>
  <si>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</si>
  <si>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</si>
  <si>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</si>
  <si>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</si>
  <si>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</si>
  <si>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</si>
  <si>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</si>
  <si>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</si>
  <si>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</si>
  <si>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</si>
  <si>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</si>
  <si>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</si>
  <si>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</si>
  <si>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</si>
  <si>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</si>
  <si>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</si>
  <si>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</si>
  <si>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</si>
  <si>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</si>
  <si>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</si>
  <si>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</si>
  <si>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</si>
  <si>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</si>
  <si>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</si>
  <si>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</si>
  <si>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</si>
  <si>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</si>
  <si>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</si>
  <si>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</si>
  <si>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</si>
  <si>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</si>
  <si>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</si>
  <si>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</si>
  <si>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</si>
  <si>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</si>
  <si>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</si>
  <si>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</si>
  <si>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</si>
  <si>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</si>
  <si>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</si>
  <si>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</si>
  <si>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</si>
  <si>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</si>
  <si>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</si>
  <si>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</si>
  <si>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</si>
  <si>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</si>
  <si>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</si>
  <si>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</si>
  <si>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</si>
  <si>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</si>
  <si>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</si>
  <si>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</si>
  <si>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</si>
  <si>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</si>
  <si>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</si>
  <si>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</si>
  <si>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</si>
  <si>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</si>
  <si>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</si>
  <si>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</si>
  <si>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</si>
  <si>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</si>
  <si>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</si>
  <si>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</si>
  <si>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</si>
  <si>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</si>
  <si>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</si>
  <si>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</si>
  <si>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</si>
  <si>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</si>
  <si>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</si>
  <si>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</si>
  <si>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</si>
  <si>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</si>
  <si>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</si>
  <si>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</si>
  <si>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</si>
  <si>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</si>
  <si>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</si>
  <si>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</si>
  <si>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</si>
  <si>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</si>
  <si>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</si>
  <si>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</si>
  <si>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</si>
  <si>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</si>
  <si>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</si>
  <si>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</si>
  <si>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</si>
  <si>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</si>
  <si>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</si>
  <si>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</si>
  <si>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</si>
  <si>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</si>
  <si>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</si>
  <si>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</si>
  <si>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</si>
  <si>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</si>
  <si>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</si>
  <si>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</si>
  <si>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</si>
  <si>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</si>
  <si>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</si>
  <si>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</si>
  <si>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</si>
  <si>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</si>
  <si>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</si>
  <si>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</si>
  <si>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</si>
  <si>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</si>
  <si>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</si>
  <si>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</si>
  <si>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</si>
  <si>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</si>
  <si>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</si>
  <si>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</si>
  <si>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</si>
  <si>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</si>
  <si>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</si>
  <si>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</si>
  <si>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</si>
  <si>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</si>
  <si>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</si>
  <si>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</si>
  <si>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</si>
  <si>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</si>
  <si>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</si>
  <si>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</si>
  <si>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</si>
  <si>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</si>
  <si>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</si>
  <si>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</si>
  <si>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</si>
  <si>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</si>
  <si>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</si>
  <si>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</si>
  <si>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</si>
  <si>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</si>
  <si>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</si>
  <si>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</si>
  <si>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</si>
  <si>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</si>
  <si>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</si>
  <si>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</si>
  <si>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</si>
  <si>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</si>
  <si>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</si>
  <si>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</si>
  <si>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</si>
  <si>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</si>
  <si>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</si>
  <si>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</si>
  <si>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</si>
  <si>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</si>
  <si>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</si>
  <si>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</si>
  <si>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</si>
  <si>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</si>
  <si>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</si>
  <si>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</si>
  <si>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</si>
  <si>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</si>
  <si>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</si>
  <si>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</si>
  <si>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</si>
  <si>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</si>
  <si>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</si>
  <si>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</si>
  <si>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</si>
  <si>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</si>
  <si>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</si>
  <si>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</si>
  <si>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</si>
  <si>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</si>
  <si>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</si>
  <si>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</si>
  <si>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</si>
  <si>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</si>
  <si>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</si>
  <si>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</si>
  <si>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</si>
  <si>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</si>
  <si>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</si>
  <si>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</si>
  <si>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</si>
  <si>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</si>
  <si>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</si>
  <si>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</si>
  <si>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</si>
  <si>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</si>
  <si>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</si>
  <si>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</si>
  <si>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</si>
  <si>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</si>
  <si>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</si>
  <si>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</si>
  <si>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</si>
  <si>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</si>
  <si>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</si>
  <si>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</si>
  <si>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</si>
  <si>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</si>
  <si>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</si>
  <si>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</si>
  <si>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</si>
  <si>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</si>
  <si>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</si>
  <si>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</si>
  <si>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</si>
  <si>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</si>
  <si>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</si>
  <si>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</si>
  <si>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</si>
  <si>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</si>
  <si>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</si>
  <si>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</si>
  <si>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</si>
  <si>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</si>
  <si>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</si>
  <si>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</si>
  <si>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</si>
  <si>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</si>
  <si>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</si>
  <si>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</si>
  <si>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</si>
  <si>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</si>
  <si>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</si>
  <si>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</si>
  <si>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</si>
  <si>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</si>
  <si>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</si>
  <si>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</si>
  <si>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</si>
  <si>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</si>
  <si>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</si>
  <si>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</si>
  <si>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</si>
  <si>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</si>
  <si>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</si>
  <si>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</si>
  <si>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</si>
  <si>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</si>
  <si>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</si>
  <si>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</si>
  <si>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</si>
  <si>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</si>
  <si>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</si>
  <si>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</si>
  <si>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</si>
  <si>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</si>
  <si>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</si>
  <si>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</si>
  <si>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</si>
  <si>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</si>
  <si>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</si>
  <si>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</si>
  <si>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</si>
  <si>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</si>
  <si>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</si>
  <si>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</si>
  <si>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</si>
  <si>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</si>
  <si>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</si>
  <si>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</si>
  <si>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</si>
  <si>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</si>
  <si>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</si>
  <si>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</si>
  <si>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</si>
  <si>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</si>
  <si>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</si>
  <si>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</si>
  <si>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</si>
  <si>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</si>
  <si>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</si>
  <si>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</si>
  <si>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</si>
  <si>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</si>
  <si>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</si>
  <si>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</si>
  <si>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</si>
  <si>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</si>
  <si>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</si>
  <si>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</si>
  <si>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</si>
  <si>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</si>
  <si>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</si>
  <si>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</si>
  <si>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</si>
  <si>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</si>
  <si>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</si>
  <si>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</si>
  <si>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</si>
  <si>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</si>
  <si>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</si>
  <si>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</si>
  <si>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</si>
  <si>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</si>
  <si>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</si>
  <si>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</si>
  <si>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</si>
  <si>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</si>
  <si>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</si>
  <si>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</si>
  <si>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</si>
  <si>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</si>
  <si>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</si>
  <si>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</si>
  <si>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</si>
  <si>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</si>
  <si>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</si>
  <si>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</si>
  <si>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</si>
  <si>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</si>
  <si>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</si>
  <si>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</si>
  <si>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</si>
  <si>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</si>
  <si>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</si>
  <si>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</si>
  <si>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</si>
  <si>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</si>
  <si>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</si>
  <si>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</si>
  <si>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</si>
  <si>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</si>
  <si>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</si>
  <si>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</si>
  <si>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</si>
  <si>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</si>
  <si>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</si>
  <si>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</si>
  <si>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</si>
  <si>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</si>
  <si>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</si>
  <si>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</si>
  <si>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</si>
  <si>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</si>
  <si>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</si>
  <si>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</si>
  <si>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</si>
  <si>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</si>
  <si>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</si>
  <si>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</si>
  <si>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</si>
  <si>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</si>
  <si>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</si>
  <si>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</si>
  <si>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</si>
  <si>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</si>
  <si>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</si>
  <si>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</si>
  <si>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</si>
  <si>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</si>
  <si>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</si>
  <si>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</si>
  <si>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</si>
  <si>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</si>
  <si>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</si>
  <si>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</si>
  <si>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</si>
  <si>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</si>
  <si>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</si>
  <si>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</si>
  <si>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</si>
  <si>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</si>
  <si>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</si>
  <si>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</si>
  <si>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</si>
  <si>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</si>
  <si>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</si>
  <si>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</si>
  <si>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</si>
  <si>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</si>
  <si>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</si>
  <si>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</si>
  <si>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</si>
  <si>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</si>
  <si>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</si>
  <si>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</si>
  <si>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</si>
  <si>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</si>
  <si>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</si>
  <si>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</si>
  <si>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</si>
  <si>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</si>
  <si>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</si>
  <si>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</si>
  <si>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</si>
  <si>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</si>
  <si>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</si>
  <si>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</si>
  <si>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</si>
  <si>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</si>
  <si>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</si>
  <si>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</si>
  <si>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</si>
  <si>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</si>
  <si>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</si>
  <si>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</si>
  <si>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</si>
  <si>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</si>
  <si>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</si>
  <si>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</si>
  <si>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</si>
  <si>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</si>
  <si>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</si>
  <si>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</si>
  <si>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</si>
  <si>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</si>
  <si>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</si>
  <si>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</si>
  <si>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</si>
  <si>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</si>
  <si>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</si>
  <si>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</si>
  <si>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</si>
  <si>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</si>
  <si>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</si>
  <si>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</si>
  <si>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</si>
  <si>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</si>
  <si>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</si>
  <si>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</si>
  <si>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</si>
  <si>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</si>
  <si>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</si>
  <si>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</si>
  <si>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</si>
  <si>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</si>
  <si>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</si>
  <si>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</si>
  <si>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</si>
  <si>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</si>
  <si>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</si>
  <si>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</si>
  <si>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</si>
  <si>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</si>
  <si>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</si>
  <si>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</si>
  <si>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</si>
  <si>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</si>
  <si>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</si>
  <si>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</si>
  <si>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</si>
  <si>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</si>
  <si>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</si>
  <si>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</si>
  <si>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</si>
  <si>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</si>
  <si>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</si>
  <si>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</si>
  <si>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</si>
  <si>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</si>
  <si>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</si>
  <si>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</si>
  <si>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</si>
  <si>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</si>
  <si>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</si>
  <si>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</si>
  <si>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</si>
  <si>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</si>
  <si>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</si>
  <si>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</si>
  <si>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</si>
  <si>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</si>
  <si>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</si>
  <si>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</si>
  <si>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</si>
  <si>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</si>
  <si>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</si>
  <si>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</si>
  <si>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</si>
  <si>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</si>
  <si>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</si>
  <si>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</si>
  <si>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</si>
  <si>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</si>
  <si>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</si>
  <si>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</si>
  <si>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</si>
  <si>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</si>
  <si>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</si>
  <si>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</si>
  <si>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</si>
  <si>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</si>
  <si>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</si>
  <si>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</si>
  <si>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</si>
  <si>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</si>
  <si>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</si>
  <si>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</si>
  <si>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</si>
  <si>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</si>
  <si>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</si>
  <si>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</si>
  <si>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</si>
  <si>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</si>
  <si>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</si>
  <si>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</si>
  <si>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</si>
  <si>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</si>
  <si>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</si>
  <si>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</si>
  <si>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</si>
  <si>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</si>
  <si>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</si>
  <si>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</si>
  <si>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</si>
  <si>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</si>
  <si>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</si>
  <si>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</si>
  <si>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</si>
  <si>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</si>
  <si>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</si>
  <si>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</si>
  <si>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</si>
  <si>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</si>
  <si>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</si>
  <si>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</si>
  <si>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</si>
  <si>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</si>
  <si>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</si>
  <si>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</si>
  <si>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</si>
  <si>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</si>
  <si>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</si>
  <si>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</si>
  <si>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</si>
  <si>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</si>
  <si>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</si>
  <si>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</si>
  <si>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</si>
  <si>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</si>
  <si>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</si>
  <si>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</si>
  <si>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</si>
  <si>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</si>
  <si>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</si>
  <si>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</si>
  <si>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</si>
  <si>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</si>
  <si>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</si>
  <si>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</si>
  <si>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</si>
  <si>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</si>
  <si>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</si>
  <si>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</si>
  <si>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</si>
  <si>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</si>
  <si>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</si>
  <si>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</si>
  <si>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</si>
  <si>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</si>
  <si>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</si>
  <si>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</si>
  <si>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</si>
  <si>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</si>
  <si>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</si>
  <si>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</si>
  <si>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</si>
  <si>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</si>
  <si>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</si>
  <si>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</si>
  <si>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</si>
  <si>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</si>
  <si>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</si>
  <si>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</si>
  <si>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</si>
  <si>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</si>
  <si>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</si>
  <si>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</si>
  <si>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</si>
  <si>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</si>
  <si>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</si>
  <si>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</si>
  <si>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</si>
  <si>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</si>
  <si>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</si>
  <si>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</si>
  <si>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</si>
  <si>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</si>
  <si>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</si>
  <si>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</si>
  <si>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</si>
  <si>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</si>
  <si>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</si>
  <si>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</si>
  <si>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</si>
  <si>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</si>
  <si>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</si>
  <si>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</si>
  <si>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</si>
  <si>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</si>
  <si>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</si>
  <si>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</si>
  <si>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</si>
  <si>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</si>
  <si>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</si>
  <si>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</si>
  <si>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</si>
  <si>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</si>
  <si>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</si>
  <si>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</si>
  <si>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</si>
  <si>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</si>
  <si>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</si>
  <si>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</si>
  <si>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</si>
  <si>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</si>
  <si>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</si>
  <si>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</si>
  <si>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</si>
  <si>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</si>
  <si>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</si>
  <si>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</si>
  <si>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</si>
  <si>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</si>
  <si>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</si>
  <si>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</si>
  <si>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</si>
  <si>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</si>
  <si>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</si>
  <si>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</si>
  <si>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</si>
  <si>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</si>
  <si>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</si>
  <si>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</si>
  <si>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</si>
  <si>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</si>
  <si>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</si>
  <si>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</si>
  <si>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</si>
  <si>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</si>
  <si>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</si>
  <si>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</si>
  <si>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</si>
  <si>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</si>
  <si>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</si>
  <si>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</si>
  <si>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</si>
  <si>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</si>
  <si>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</si>
  <si>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</si>
  <si>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</si>
  <si>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</si>
  <si>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</si>
  <si>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</si>
  <si>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</si>
  <si>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</si>
  <si>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</si>
  <si>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</si>
  <si>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</si>
  <si>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</si>
  <si>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</si>
  <si>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</si>
  <si>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</si>
  <si>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</si>
  <si>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</si>
  <si>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</si>
  <si>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</si>
  <si>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</si>
  <si>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</si>
  <si>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</si>
  <si>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</si>
  <si>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</si>
  <si>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</si>
  <si>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</si>
  <si>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</si>
  <si>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</si>
  <si>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</si>
  <si>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</si>
  <si>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</si>
  <si>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</si>
  <si>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</si>
  <si>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</si>
  <si>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</si>
  <si>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</si>
  <si>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</si>
  <si>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</si>
  <si>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</si>
  <si>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</si>
  <si>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</si>
  <si>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</si>
  <si>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</si>
  <si>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</si>
  <si>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</si>
  <si>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</si>
  <si>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</si>
  <si>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</si>
  <si>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</si>
  <si>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</si>
  <si>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</si>
  <si>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</si>
  <si>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</si>
  <si>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</si>
  <si>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</si>
  <si>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</si>
  <si>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</si>
  <si>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</si>
  <si>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</si>
  <si>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</si>
  <si>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</si>
  <si>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</si>
  <si>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</si>
  <si>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</si>
  <si>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</si>
  <si>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</si>
  <si>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</si>
  <si>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</si>
  <si>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</si>
  <si>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</si>
  <si>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</si>
  <si>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</si>
  <si>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</si>
  <si>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</si>
  <si>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</si>
  <si>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</si>
  <si>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</si>
  <si>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</si>
  <si>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</si>
  <si>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</si>
  <si>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</si>
  <si>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</si>
  <si>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</si>
  <si>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</si>
  <si>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</si>
  <si>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</si>
  <si>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</si>
  <si>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</si>
  <si>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</si>
  <si>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</si>
  <si>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</si>
  <si>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</si>
  <si>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</si>
  <si>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</si>
  <si>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</si>
  <si>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</si>
  <si>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</si>
  <si>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</si>
  <si>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</si>
  <si>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</si>
  <si>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</si>
  <si>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</si>
  <si>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</si>
  <si>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</si>
  <si>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</si>
  <si>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</si>
  <si>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</si>
  <si>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</si>
  <si>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</si>
  <si>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</si>
  <si>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</si>
  <si>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</si>
  <si>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</si>
  <si>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</si>
  <si>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</si>
  <si>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</si>
  <si>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</si>
  <si>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</si>
  <si>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</si>
  <si>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</si>
  <si>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</si>
  <si>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</si>
  <si>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</si>
  <si>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</si>
  <si>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</si>
  <si>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</si>
  <si>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</si>
  <si>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</si>
  <si>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</si>
  <si>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</si>
  <si>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</si>
  <si>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</si>
  <si>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</si>
  <si>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</si>
  <si>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</si>
  <si>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</si>
  <si>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</si>
  <si>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</si>
  <si>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</si>
  <si>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</si>
  <si>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</si>
  <si>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</si>
  <si>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</si>
  <si>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</si>
  <si>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</si>
  <si>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</si>
  <si>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</si>
  <si>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</si>
  <si>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</si>
  <si>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</si>
  <si>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</si>
  <si>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</si>
  <si>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</si>
  <si>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</si>
  <si>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</si>
  <si>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</si>
  <si>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</si>
  <si>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</si>
  <si>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</si>
  <si>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</si>
  <si>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</si>
  <si>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</si>
  <si>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</si>
  <si>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</si>
  <si>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</si>
  <si>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</si>
  <si>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</si>
  <si>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</si>
  <si>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</si>
  <si>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</si>
  <si>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</si>
  <si>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</si>
  <si>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</si>
  <si>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</si>
  <si>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</si>
  <si>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</si>
  <si>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</si>
  <si>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</si>
  <si>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</si>
  <si>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</si>
  <si>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</si>
  <si>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</si>
  <si>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</si>
  <si>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</si>
  <si>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</si>
  <si>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</si>
  <si>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</si>
  <si>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</si>
  <si>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</si>
  <si>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</si>
  <si>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</si>
  <si>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</si>
  <si>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</si>
  <si>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</si>
  <si>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</si>
  <si>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</si>
  <si>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</si>
  <si>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</si>
  <si>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</si>
  <si>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</si>
  <si>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</si>
  <si>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</si>
  <si>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</si>
  <si>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</si>
  <si>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</si>
  <si>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</si>
  <si>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</si>
  <si>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</si>
  <si>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</si>
  <si>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</si>
  <si>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</si>
  <si>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</si>
  <si>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</si>
  <si>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</si>
  <si>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</si>
  <si>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</si>
  <si>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</si>
  <si>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</si>
  <si>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</si>
  <si>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</si>
  <si>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</si>
  <si>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</si>
  <si>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</si>
  <si>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</si>
  <si>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</si>
  <si>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</si>
  <si>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</si>
  <si>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</si>
  <si>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</si>
  <si>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</si>
  <si>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</si>
  <si>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</si>
  <si>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</si>
  <si>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</si>
  <si>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</si>
  <si>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</si>
  <si>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</si>
  <si>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</si>
  <si>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</si>
  <si>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</si>
  <si>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</si>
  <si>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</si>
  <si>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</si>
  <si>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</si>
  <si>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</si>
  <si>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</si>
  <si>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</si>
  <si>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</si>
  <si>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</si>
  <si>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</si>
  <si>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</si>
  <si>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</si>
  <si>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</si>
  <si>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</si>
  <si>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</si>
  <si>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</si>
  <si>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</si>
  <si>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</si>
  <si>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</si>
  <si>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</si>
  <si>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</si>
  <si>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</si>
  <si>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</si>
  <si>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</si>
  <si>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</si>
  <si>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</si>
  <si>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</si>
  <si>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</si>
  <si>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</si>
  <si>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</si>
  <si>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</si>
  <si>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</si>
  <si>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</si>
  <si>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</si>
  <si>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</si>
  <si>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</si>
  <si>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</si>
  <si>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</si>
  <si>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</si>
  <si>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</si>
  <si>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</si>
  <si>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</si>
  <si>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</si>
  <si>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</si>
  <si>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</si>
  <si>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</si>
  <si>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</si>
  <si>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</si>
  <si>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</si>
  <si>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</si>
  <si>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</si>
  <si>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</si>
  <si>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</si>
  <si>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</si>
  <si>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</si>
  <si>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</si>
  <si>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</si>
  <si>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</si>
  <si>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</si>
  <si>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</si>
  <si>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</si>
  <si>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</si>
  <si>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</si>
  <si>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</si>
  <si>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</si>
  <si>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</si>
  <si>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</si>
  <si>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</si>
  <si>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</si>
  <si>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</si>
  <si>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</si>
  <si>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</si>
  <si>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</si>
  <si>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</si>
  <si>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</si>
  <si>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</si>
  <si>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</si>
  <si>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</si>
  <si>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</si>
  <si>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</si>
  <si>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</si>
  <si>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</si>
  <si>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</si>
  <si>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</si>
  <si>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</si>
  <si>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</si>
  <si>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</si>
  <si>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</si>
  <si>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</si>
  <si>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</si>
  <si>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</si>
  <si>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</si>
  <si>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</si>
  <si>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</si>
  <si>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</si>
  <si>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</si>
  <si>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</si>
  <si>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</si>
  <si>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</si>
  <si>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</si>
  <si>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</si>
  <si>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</si>
  <si>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</si>
  <si>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</si>
  <si>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</si>
  <si>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</si>
  <si>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</si>
  <si>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</si>
  <si>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</si>
  <si>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</si>
  <si>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</si>
  <si>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</si>
  <si>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</si>
  <si>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</si>
  <si>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</si>
  <si>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</si>
  <si>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</si>
  <si>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</si>
  <si>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</si>
  <si>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</si>
  <si>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</si>
  <si>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</si>
  <si>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</si>
  <si>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</si>
  <si>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</si>
  <si>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</si>
  <si>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</si>
  <si>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</si>
  <si>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</si>
  <si>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</si>
  <si>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</si>
  <si>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</si>
  <si>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</si>
  <si>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</si>
  <si>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</si>
  <si>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</si>
  <si>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</si>
  <si>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</si>
  <si>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</si>
  <si>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</si>
  <si>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</si>
  <si>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</si>
  <si>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</si>
  <si>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</si>
  <si>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</si>
  <si>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</si>
  <si>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</si>
  <si>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</si>
  <si>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</si>
  <si>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</si>
  <si>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</si>
  <si>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</si>
  <si>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</si>
  <si>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</si>
  <si>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</si>
  <si>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</si>
  <si>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</si>
  <si>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</si>
  <si>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</si>
  <si>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</si>
  <si>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</si>
  <si>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</si>
  <si>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</si>
  <si>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</si>
  <si>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</si>
  <si>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</si>
  <si>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</si>
  <si>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</si>
  <si>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</si>
  <si>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</si>
  <si>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</si>
  <si>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</si>
  <si>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</si>
  <si>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</si>
  <si>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</si>
  <si>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</si>
  <si>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</si>
  <si>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</si>
  <si>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</si>
  <si>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</si>
  <si>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</si>
  <si>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</si>
  <si>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</si>
  <si>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</si>
  <si>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</si>
  <si>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</si>
  <si>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</si>
  <si>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</si>
  <si>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</si>
  <si>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</si>
  <si>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</si>
  <si>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</si>
  <si>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</si>
  <si>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</si>
  <si>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</si>
  <si>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</si>
  <si>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</si>
  <si>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</si>
  <si>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</si>
  <si>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</si>
  <si>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</si>
  <si>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</si>
  <si>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</si>
  <si>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</si>
  <si>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</si>
  <si>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</si>
  <si>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</si>
  <si>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</si>
  <si>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</si>
  <si>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</si>
  <si>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</si>
  <si>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</si>
  <si>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</si>
  <si>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</si>
  <si>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</si>
  <si>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</si>
  <si>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</si>
  <si>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</si>
  <si>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</si>
  <si>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</si>
  <si>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</si>
  <si>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</si>
  <si>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</si>
  <si>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</si>
  <si>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</si>
  <si>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</si>
  <si>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</si>
  <si>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</si>
  <si>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</si>
  <si>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</si>
  <si>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</si>
  <si>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</si>
  <si>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</si>
  <si>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</si>
  <si>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</si>
  <si>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</si>
  <si>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</si>
  <si>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</si>
  <si>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</si>
  <si>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</si>
  <si>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</si>
  <si>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</si>
  <si>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</si>
  <si>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</si>
  <si>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</si>
  <si>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</si>
  <si>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</si>
  <si>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</si>
  <si>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</si>
  <si>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</si>
  <si>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</si>
  <si>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</si>
  <si>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</si>
  <si>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</si>
  <si>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</si>
  <si>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</si>
  <si>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</si>
  <si>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</si>
  <si>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</si>
  <si>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</si>
  <si>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</si>
  <si>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</si>
  <si>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</si>
  <si>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</si>
  <si>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</si>
  <si>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</si>
  <si>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</si>
  <si>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</si>
  <si>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</si>
  <si>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</si>
  <si>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</si>
  <si>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</si>
  <si>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</si>
  <si>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</si>
  <si>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</si>
  <si>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</si>
  <si>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</si>
  <si>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</si>
  <si>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</si>
  <si>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</si>
  <si>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</si>
  <si>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</si>
  <si>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</si>
  <si>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</si>
  <si>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</si>
  <si>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</si>
  <si>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</si>
  <si>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</si>
  <si>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</si>
  <si>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</si>
  <si>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</si>
  <si>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</si>
  <si>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</si>
  <si>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</si>
  <si>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</si>
  <si>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</si>
  <si>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</si>
  <si>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</si>
  <si>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</si>
  <si>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</si>
  <si>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</si>
  <si>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</si>
  <si>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</si>
  <si>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</si>
  <si>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</si>
  <si>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</si>
  <si>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</si>
  <si>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</si>
  <si>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</si>
  <si>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</si>
  <si>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</si>
  <si>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</si>
  <si>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</si>
  <si>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</si>
  <si>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</si>
  <si>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</si>
  <si>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</si>
  <si>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</si>
  <si>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</si>
  <si>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</si>
  <si>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</si>
  <si>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</si>
  <si>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</si>
  <si>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</si>
  <si>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</si>
  <si>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</si>
  <si>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</si>
  <si>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</si>
  <si>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</si>
  <si>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</si>
  <si>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</si>
  <si>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</si>
  <si>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</si>
  <si>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</si>
  <si>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</si>
  <si>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</si>
  <si>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</si>
  <si>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</si>
  <si>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</si>
  <si>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</si>
  <si>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</si>
  <si>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</si>
  <si>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</si>
  <si>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</si>
  <si>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</si>
  <si>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</si>
  <si>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</si>
  <si>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</si>
  <si>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</si>
  <si>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</si>
  <si>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</si>
  <si>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</si>
  <si>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</si>
  <si>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</si>
  <si>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</si>
  <si>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</si>
  <si>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</si>
  <si>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</si>
  <si>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</si>
  <si>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</si>
  <si>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</si>
  <si>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</si>
  <si>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</si>
  <si>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</si>
  <si>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</si>
  <si>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</si>
  <si>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</si>
  <si>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</si>
  <si>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</si>
  <si>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</si>
  <si>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</si>
  <si>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</si>
  <si>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</si>
  <si>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</si>
  <si>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</si>
  <si>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</si>
  <si>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</si>
  <si>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</si>
  <si>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</si>
  <si>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</si>
  <si>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</si>
  <si>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</si>
  <si>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</si>
  <si>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</si>
  <si>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</si>
  <si>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</si>
  <si>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</si>
  <si>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</si>
  <si>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</si>
  <si>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</si>
  <si>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</si>
  <si>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</si>
  <si>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</si>
  <si>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</si>
  <si>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</si>
  <si>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</si>
  <si>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</si>
  <si>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</si>
  <si>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</si>
  <si>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</si>
  <si>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</si>
  <si>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</si>
  <si>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</si>
  <si>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</si>
  <si>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</si>
  <si>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</si>
  <si>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</si>
  <si>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</si>
  <si>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</si>
  <si>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</si>
  <si>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</si>
  <si>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</si>
  <si>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</si>
  <si>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</si>
  <si>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</si>
  <si>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</si>
  <si>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</si>
  <si>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</si>
  <si>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</si>
  <si>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</si>
  <si>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</si>
  <si>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</si>
  <si>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</si>
  <si>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</si>
  <si>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</si>
  <si>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</si>
  <si>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</si>
  <si>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</si>
  <si>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</si>
  <si>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</si>
  <si>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</si>
  <si>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</si>
  <si>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</si>
  <si>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</si>
  <si>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</si>
  <si>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</si>
  <si>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</si>
  <si>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</si>
  <si>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</si>
  <si>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</si>
  <si>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</si>
  <si>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</si>
  <si>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</si>
  <si>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</si>
  <si>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</si>
  <si>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</si>
  <si>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</si>
  <si>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</si>
  <si>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</si>
  <si>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</si>
  <si>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</si>
  <si>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</si>
  <si>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</si>
  <si>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</si>
  <si>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</si>
  <si>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</si>
  <si>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</si>
  <si>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</si>
  <si>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</si>
  <si>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</si>
  <si>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</si>
  <si>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</si>
  <si>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</si>
  <si>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</si>
  <si>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</si>
  <si>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</si>
  <si>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</si>
  <si>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</si>
  <si>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</si>
  <si>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</si>
  <si>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</si>
  <si>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</si>
  <si>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</si>
  <si>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</si>
  <si>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</si>
  <si>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</si>
  <si>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</si>
  <si>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</si>
  <si>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</si>
  <si>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</si>
  <si>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</si>
  <si>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</si>
  <si>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</si>
  <si>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</si>
  <si>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</si>
  <si>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</si>
  <si>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</si>
  <si>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</si>
  <si>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</si>
  <si>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</si>
  <si>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</si>
  <si>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</si>
  <si>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</si>
  <si>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</si>
  <si>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</si>
  <si>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</si>
  <si>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</si>
  <si>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</si>
  <si>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</si>
  <si>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</si>
  <si>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</si>
  <si>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</si>
  <si>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</si>
  <si>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</si>
  <si>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</si>
  <si>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</si>
  <si>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</si>
  <si>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</si>
  <si>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</si>
  <si>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</si>
  <si>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</si>
  <si>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</si>
  <si>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</si>
  <si>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</si>
  <si>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</si>
  <si>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</si>
  <si>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</si>
  <si>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</si>
  <si>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</si>
  <si>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</si>
  <si>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</si>
  <si>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</si>
  <si>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</si>
  <si>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</si>
  <si>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</si>
  <si>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</si>
  <si>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</si>
  <si>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</si>
  <si>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</si>
  <si>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</si>
  <si>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</si>
  <si>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</si>
  <si>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</si>
  <si>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</si>
  <si>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</si>
  <si>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</si>
  <si>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</si>
  <si>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</si>
  <si>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</si>
  <si>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</si>
  <si>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</si>
  <si>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</si>
  <si>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</si>
  <si>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</si>
  <si>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</si>
  <si>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</si>
  <si>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</si>
  <si>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</si>
  <si>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</si>
  <si>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</si>
  <si>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</si>
  <si>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</si>
  <si>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</si>
  <si>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</si>
  <si>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</si>
  <si>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</si>
  <si>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</si>
  <si>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</si>
  <si>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</si>
  <si>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</si>
  <si>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</si>
  <si>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</si>
  <si>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</si>
  <si>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</si>
  <si>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</si>
  <si>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</si>
  <si>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</si>
  <si>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</si>
  <si>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</si>
  <si>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</si>
  <si>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</si>
  <si>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</si>
  <si>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</si>
  <si>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</si>
  <si>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</si>
  <si>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</si>
  <si>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</si>
  <si>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</si>
  <si>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</si>
  <si>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</si>
  <si>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</si>
  <si>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</si>
  <si>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</si>
  <si>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</si>
  <si>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</si>
  <si>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</si>
  <si>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</si>
  <si>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</si>
  <si>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</si>
  <si>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</si>
  <si>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</si>
  <si>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</si>
  <si>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</si>
  <si>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</si>
  <si>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</si>
  <si>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</si>
  <si>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</si>
  <si>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</si>
  <si>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</si>
  <si>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</si>
  <si>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</si>
  <si>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</si>
  <si>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</si>
  <si>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</si>
  <si>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</si>
  <si>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</si>
  <si>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</si>
  <si>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</si>
  <si>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</si>
  <si>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</si>
  <si>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</si>
  <si>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</si>
  <si>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</si>
  <si>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</si>
  <si>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</si>
  <si>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</si>
  <si>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</si>
  <si>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</si>
  <si>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</si>
  <si>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</si>
  <si>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</si>
  <si>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</si>
  <si>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</si>
  <si>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</si>
  <si>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</si>
  <si>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</si>
  <si>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</si>
  <si>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</si>
  <si>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</si>
  <si>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</si>
  <si>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</si>
  <si>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</si>
  <si>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</si>
  <si>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</si>
  <si>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</si>
  <si>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</si>
  <si>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</si>
  <si>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</si>
  <si>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</si>
  <si>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</si>
  <si>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</si>
  <si>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</si>
  <si>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</si>
  <si>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</si>
  <si>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</si>
  <si>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</si>
  <si>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</si>
  <si>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</si>
  <si>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</si>
  <si>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</si>
  <si>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</si>
  <si>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</si>
  <si>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</si>
  <si>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</si>
  <si>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</si>
  <si>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</si>
  <si>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</si>
  <si>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</si>
  <si>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</si>
  <si>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</si>
  <si>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</si>
  <si>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</si>
  <si>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</si>
  <si>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</si>
  <si>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</si>
  <si>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</si>
  <si>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</si>
  <si>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</si>
  <si>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</si>
  <si>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</si>
  <si>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</si>
  <si>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</si>
  <si>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</si>
  <si>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</si>
  <si>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</si>
  <si>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</si>
  <si>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</si>
  <si>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</si>
  <si>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</si>
  <si>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</si>
  <si>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</si>
  <si>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</si>
  <si>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</si>
  <si>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</si>
  <si>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</si>
  <si>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</si>
  <si>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</si>
  <si>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</si>
  <si>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</si>
  <si>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</si>
  <si>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</si>
  <si>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</si>
  <si>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</si>
  <si>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</si>
  <si>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</si>
  <si>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</si>
  <si>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</si>
  <si>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</si>
  <si>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</si>
  <si>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</si>
  <si>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</si>
  <si>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</si>
  <si>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</si>
  <si>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</si>
  <si>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</si>
  <si>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</si>
  <si>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</si>
  <si>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</si>
  <si>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</si>
  <si>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</si>
  <si>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</si>
  <si>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</si>
  <si>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</si>
  <si>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</si>
  <si>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</si>
  <si>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</si>
  <si>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</si>
  <si>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</si>
  <si>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</si>
  <si>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</si>
  <si>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</si>
  <si>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</si>
  <si>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</si>
  <si>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</si>
  <si>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</si>
  <si>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</si>
  <si>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</si>
  <si>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</si>
  <si>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</si>
  <si>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</si>
  <si>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</si>
  <si>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</si>
  <si>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</si>
  <si>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</si>
  <si>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</si>
  <si>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</si>
  <si>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</si>
  <si>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</si>
  <si>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</si>
  <si>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</si>
  <si>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</si>
  <si>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</si>
  <si>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</si>
  <si>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</si>
  <si>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</si>
  <si>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</si>
  <si>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</si>
  <si>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</si>
  <si>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</si>
  <si>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</si>
  <si>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</si>
  <si>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</si>
  <si>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</si>
  <si>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</si>
  <si>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</si>
  <si>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</si>
  <si>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</si>
  <si>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</si>
  <si>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</si>
  <si>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</si>
  <si>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</si>
  <si>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</si>
  <si>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</si>
  <si>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</si>
  <si>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</si>
  <si>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</si>
  <si>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</si>
  <si>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</si>
  <si>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</si>
  <si>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</si>
  <si>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</si>
  <si>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</si>
  <si>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</si>
  <si>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</si>
  <si>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</si>
  <si>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</si>
  <si>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</si>
  <si>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</si>
  <si>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</si>
  <si>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</si>
  <si>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</si>
  <si>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</si>
  <si>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</si>
  <si>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</si>
  <si>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</si>
  <si>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</si>
  <si>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</si>
  <si>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</si>
  <si>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</si>
  <si>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</si>
  <si>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</si>
  <si>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</si>
  <si>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</si>
  <si>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</si>
  <si>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</si>
  <si>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</si>
  <si>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</si>
  <si>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</si>
  <si>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</si>
  <si>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</si>
  <si>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</si>
  <si>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</si>
  <si>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</si>
  <si>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</si>
  <si>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</si>
  <si>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</si>
  <si>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</si>
  <si>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</si>
  <si>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</si>
  <si>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</si>
  <si>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</si>
  <si>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</si>
  <si>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</si>
  <si>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</si>
  <si>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</si>
  <si>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</si>
  <si>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</si>
  <si>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</si>
  <si>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</si>
  <si>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</si>
  <si>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</si>
  <si>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</si>
  <si>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</si>
  <si>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</si>
  <si>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</si>
  <si>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</si>
  <si>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</si>
  <si>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</si>
  <si>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</si>
  <si>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</si>
  <si>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</si>
  <si>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</si>
  <si>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</si>
  <si>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</si>
  <si>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</si>
  <si>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</si>
  <si>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</si>
  <si>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</si>
  <si>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</si>
  <si>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</si>
  <si>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</si>
  <si>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</si>
  <si>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</si>
  <si>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</si>
  <si>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</si>
  <si>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</si>
  <si>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</si>
  <si>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</si>
  <si>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</si>
  <si>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</si>
  <si>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</si>
  <si>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</si>
  <si>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</si>
  <si>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</si>
  <si>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</si>
  <si>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</si>
  <si>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</si>
  <si>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</si>
  <si>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</si>
  <si>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</si>
  <si>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</si>
  <si>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</si>
  <si>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</si>
  <si>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</si>
  <si>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</si>
  <si>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</si>
  <si>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</si>
  <si>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</si>
  <si>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</si>
  <si>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</si>
  <si>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</si>
  <si>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</si>
  <si>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</si>
  <si>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</si>
  <si>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</si>
  <si>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</si>
  <si>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</si>
  <si>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</si>
  <si>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</si>
  <si>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</si>
  <si>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</si>
  <si>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</si>
  <si>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</si>
  <si>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</si>
  <si>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</si>
  <si>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</si>
  <si>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</si>
  <si>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</si>
  <si>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</si>
  <si>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</si>
  <si>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</si>
  <si>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</si>
  <si>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</si>
  <si>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</si>
  <si>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</si>
  <si>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</si>
  <si>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</si>
  <si>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</si>
  <si>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</si>
  <si>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</si>
  <si>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</si>
  <si>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</si>
  <si>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</si>
  <si>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</si>
  <si>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</si>
  <si>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</si>
  <si>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</si>
  <si>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</si>
  <si>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</si>
  <si>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</si>
  <si>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</si>
  <si>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</si>
  <si>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</si>
  <si>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</si>
  <si>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</si>
  <si>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</si>
  <si>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</si>
  <si>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</si>
  <si>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</si>
  <si>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</si>
  <si>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</si>
  <si>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</si>
  <si>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</si>
  <si>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</si>
  <si>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</si>
  <si>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</si>
  <si>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</si>
  <si>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</si>
  <si>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</si>
  <si>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</si>
  <si>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</si>
  <si>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</si>
  <si>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</si>
  <si>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</si>
  <si>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</si>
  <si>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</si>
  <si>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</si>
  <si>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</si>
  <si>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</si>
  <si>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</si>
  <si>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</si>
  <si>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</si>
  <si>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</si>
  <si>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</si>
  <si>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</si>
  <si>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</si>
  <si>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</si>
  <si>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</si>
  <si>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</si>
  <si>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</si>
  <si>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</si>
  <si>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</si>
  <si>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</si>
  <si>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</si>
  <si>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</si>
  <si>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</si>
  <si>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</si>
  <si>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</si>
  <si>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</si>
  <si>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</si>
  <si>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</si>
  <si>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</si>
  <si>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</si>
  <si>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</si>
  <si>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</si>
  <si>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</si>
  <si>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</si>
  <si>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</si>
  <si>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</si>
  <si>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</si>
  <si>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</si>
  <si>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</si>
  <si>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</si>
  <si>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</si>
  <si>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</si>
  <si>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</si>
  <si>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</si>
  <si>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</si>
  <si>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</si>
  <si>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</si>
  <si>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</si>
  <si>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</si>
  <si>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</si>
  <si>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</si>
  <si>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</si>
  <si>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</si>
  <si>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</si>
  <si>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</si>
  <si>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</si>
  <si>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</si>
  <si>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</si>
  <si>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</si>
  <si>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</si>
  <si>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</si>
  <si>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</si>
  <si>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</si>
  <si>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</si>
  <si>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</si>
  <si>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</si>
  <si>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</si>
  <si>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</si>
  <si>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</si>
  <si>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</si>
  <si>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</si>
  <si>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</si>
  <si>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</si>
  <si>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</si>
  <si>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</si>
  <si>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</si>
  <si>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</si>
  <si>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</si>
  <si>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</si>
  <si>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</si>
  <si>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</si>
  <si>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</si>
  <si>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</si>
  <si>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</si>
  <si>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</si>
  <si>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</si>
  <si>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</si>
  <si>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</si>
  <si>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</si>
  <si>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</si>
  <si>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</si>
  <si>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</si>
  <si>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</si>
  <si>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</si>
  <si>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</si>
  <si>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</si>
  <si>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</si>
  <si>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</si>
  <si>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</si>
  <si>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</si>
  <si>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</si>
  <si>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</si>
  <si>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</si>
  <si>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</si>
  <si>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</si>
  <si>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</si>
  <si>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</si>
  <si>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</si>
  <si>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</si>
  <si>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</si>
  <si>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</si>
  <si>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</si>
  <si>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</si>
  <si>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</si>
  <si>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</si>
  <si>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</si>
  <si>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</si>
  <si>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</si>
  <si>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</si>
  <si>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</si>
  <si>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</si>
  <si>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</si>
  <si>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</si>
  <si>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</si>
  <si>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</si>
  <si>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</si>
  <si>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</si>
  <si>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</si>
  <si>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</si>
  <si>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</si>
  <si>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</si>
  <si>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</si>
  <si>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</si>
  <si>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</si>
  <si>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</si>
  <si>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</si>
  <si>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</si>
  <si>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</si>
  <si>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</si>
  <si>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</si>
  <si>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</si>
  <si>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</si>
  <si>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</si>
  <si>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</si>
  <si>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</si>
  <si>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</si>
  <si>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</si>
  <si>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</si>
  <si>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</si>
  <si>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</si>
  <si>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</si>
  <si>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</si>
  <si>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</si>
  <si>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</si>
  <si>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</si>
  <si>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</si>
  <si>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</si>
  <si>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</si>
  <si>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</si>
  <si>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</si>
  <si>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</si>
  <si>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</si>
  <si>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</si>
  <si>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</si>
  <si>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</si>
  <si>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</si>
  <si>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</si>
  <si>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</si>
  <si>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</si>
  <si>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</si>
  <si>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</si>
  <si>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</si>
  <si>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</si>
  <si>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</si>
  <si>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</si>
  <si>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</si>
  <si>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</si>
  <si>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</si>
  <si>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</si>
  <si>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</si>
  <si>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</si>
  <si>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</si>
  <si>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</si>
  <si>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</si>
  <si>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</si>
  <si>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</si>
  <si>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</si>
  <si>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</si>
  <si>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</si>
  <si>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</si>
  <si>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</si>
  <si>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</si>
  <si>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</si>
  <si>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</si>
  <si>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</si>
  <si>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</si>
  <si>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</si>
  <si>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</si>
  <si>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</si>
  <si>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</si>
  <si>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</si>
  <si>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</si>
  <si>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</si>
  <si>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</si>
  <si>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</si>
  <si>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</si>
  <si>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</si>
  <si>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</si>
  <si>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</si>
  <si>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</si>
  <si>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</si>
  <si>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</si>
  <si>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</si>
  <si>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</si>
  <si>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</si>
  <si>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</si>
  <si>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</si>
  <si>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</si>
  <si>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</si>
  <si>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</si>
  <si>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</si>
  <si>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</si>
  <si>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</si>
  <si>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</si>
  <si>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</si>
  <si>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</si>
  <si>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</si>
  <si>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</si>
  <si>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</si>
  <si>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</si>
  <si>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</si>
  <si>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</si>
  <si>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</si>
  <si>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</si>
  <si>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</si>
  <si>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</si>
  <si>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</si>
  <si>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</si>
  <si>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</si>
  <si>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</si>
  <si>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</si>
  <si>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</si>
  <si>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</si>
  <si>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</si>
  <si>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</si>
  <si>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</si>
  <si>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</si>
  <si>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</si>
  <si>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</si>
  <si>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</si>
  <si>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</si>
  <si>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</si>
  <si>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</si>
  <si>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</si>
  <si>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</si>
  <si>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</si>
  <si>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</si>
  <si>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</si>
  <si>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</si>
  <si>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</si>
  <si>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</si>
  <si>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</si>
  <si>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</si>
  <si>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</si>
  <si>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</si>
  <si>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</si>
  <si>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</si>
  <si>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</si>
  <si>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</si>
  <si>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</si>
  <si>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</si>
  <si>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</si>
  <si>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</si>
  <si>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</si>
  <si>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</si>
  <si>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</si>
  <si>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</si>
  <si>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</si>
  <si>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</si>
  <si>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</si>
  <si>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</si>
  <si>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</si>
  <si>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</si>
  <si>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</si>
  <si>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</si>
  <si>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</si>
  <si>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</si>
  <si>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</si>
  <si>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</si>
  <si>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</si>
  <si>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</si>
  <si>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</si>
  <si>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</si>
  <si>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</si>
  <si>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</si>
  <si>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</si>
  <si>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</si>
  <si>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</si>
  <si>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</si>
  <si>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</si>
  <si>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</si>
  <si>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</si>
  <si>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</si>
  <si>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</si>
  <si>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</si>
  <si>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</si>
  <si>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</si>
  <si>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</si>
  <si>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</si>
  <si>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</si>
  <si>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</si>
  <si>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</si>
  <si>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</si>
  <si>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</si>
  <si>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</si>
  <si>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</si>
  <si>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</si>
  <si>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</si>
  <si>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</si>
  <si>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</si>
  <si>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</si>
  <si>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</si>
  <si>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</si>
  <si>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</si>
  <si>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</si>
  <si>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</si>
  <si>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</si>
  <si>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</si>
  <si>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</si>
  <si>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</si>
  <si>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</si>
  <si>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</si>
  <si>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</si>
  <si>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</si>
  <si>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</si>
  <si>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</si>
  <si>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</si>
  <si>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</si>
  <si>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</si>
  <si>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</si>
  <si>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</si>
  <si>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</si>
  <si>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</si>
  <si>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</si>
  <si>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</si>
  <si>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</si>
  <si>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</si>
  <si>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</si>
  <si>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</si>
  <si>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</si>
  <si>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</si>
  <si>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</si>
  <si>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</si>
  <si>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</si>
  <si>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</si>
  <si>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</si>
  <si>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</si>
  <si>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</si>
  <si>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</si>
  <si>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</si>
  <si>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</si>
  <si>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</si>
  <si>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</si>
  <si>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</si>
  <si>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</si>
  <si>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</si>
  <si>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</si>
  <si>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</si>
  <si>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</si>
  <si>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</si>
  <si>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</si>
  <si>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</si>
  <si>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</si>
  <si>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</si>
  <si>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</si>
  <si>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</si>
  <si>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</si>
  <si>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</si>
  <si>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</si>
  <si>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</si>
  <si>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</si>
  <si>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</si>
  <si>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</si>
  <si>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</si>
  <si>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</si>
  <si>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</si>
  <si>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</si>
  <si>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</si>
  <si>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</si>
  <si>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</si>
  <si>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</si>
  <si>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</si>
  <si>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</si>
  <si>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</si>
  <si>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</si>
  <si>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</si>
  <si>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</si>
  <si>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</si>
  <si>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</si>
  <si>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</si>
  <si>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</si>
  <si>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</si>
  <si>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</si>
  <si>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</si>
  <si>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</si>
  <si>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</si>
  <si>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</si>
  <si>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</si>
  <si>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</si>
  <si>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</si>
  <si>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</si>
  <si>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</si>
  <si>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</si>
  <si>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</si>
  <si>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</si>
  <si>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</si>
  <si>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</si>
  <si>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</si>
  <si>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</si>
  <si>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</si>
  <si>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</si>
  <si>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</si>
  <si>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</si>
  <si>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</si>
  <si>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</si>
  <si>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</si>
  <si>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</si>
  <si>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</si>
  <si>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</si>
  <si>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</si>
  <si>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</si>
  <si>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</si>
  <si>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</si>
  <si>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</si>
  <si>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</si>
  <si>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</si>
  <si>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</si>
  <si>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</si>
  <si>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</si>
  <si>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</si>
  <si>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</si>
  <si>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</si>
  <si>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</si>
  <si>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</si>
  <si>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</si>
  <si>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</si>
  <si>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</si>
  <si>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</si>
  <si>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</si>
  <si>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</si>
  <si>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</si>
  <si>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</si>
  <si>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</si>
  <si>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</si>
  <si>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</si>
  <si>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</si>
  <si>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</si>
  <si>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</si>
  <si>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</si>
  <si>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</si>
  <si>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</si>
  <si>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</si>
  <si>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</si>
  <si>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</si>
  <si>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</si>
  <si>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</si>
  <si>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</si>
  <si>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</si>
  <si>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</si>
  <si>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</si>
  <si>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</si>
  <si>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</si>
  <si>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</si>
  <si>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</si>
  <si>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</si>
  <si>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</si>
  <si>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</si>
  <si>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</si>
  <si>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</si>
  <si>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</si>
  <si>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</si>
  <si>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</si>
  <si>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</si>
  <si>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</si>
  <si>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</si>
  <si>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</si>
  <si>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</si>
  <si>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</si>
  <si>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</si>
  <si>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</si>
  <si>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</si>
  <si>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</si>
  <si>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</si>
  <si>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</si>
  <si>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</si>
  <si>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</si>
  <si>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</si>
  <si>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</si>
  <si>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</si>
  <si>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</si>
  <si>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</si>
  <si>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</si>
  <si>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</si>
  <si>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</si>
  <si>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</si>
  <si>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</si>
  <si>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</si>
  <si>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</si>
  <si>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</si>
  <si>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</si>
  <si>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</si>
  <si>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</si>
  <si>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</si>
  <si>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</si>
  <si>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</si>
  <si>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</si>
  <si>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</si>
  <si>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</si>
  <si>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</si>
  <si>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</si>
  <si>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</si>
  <si>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</si>
  <si>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</si>
  <si>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</si>
  <si>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</si>
  <si>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</si>
  <si>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</si>
  <si>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</si>
  <si>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</si>
  <si>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</si>
  <si>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</si>
  <si>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</si>
  <si>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</si>
  <si>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</si>
  <si>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</si>
  <si>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</si>
  <si>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</si>
  <si>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</si>
  <si>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</si>
  <si>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</si>
  <si>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</si>
  <si>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</si>
  <si>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</si>
  <si>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</si>
  <si>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</si>
  <si>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</si>
  <si>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</si>
  <si>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</si>
  <si>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</si>
  <si>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</si>
  <si>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</si>
  <si>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</si>
  <si>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</si>
  <si>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</si>
  <si>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</si>
  <si>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</si>
  <si>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</si>
  <si>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</si>
  <si>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</si>
  <si>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</si>
  <si>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</si>
  <si>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</si>
  <si>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</si>
  <si>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</si>
  <si>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</si>
  <si>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</si>
  <si>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</si>
  <si>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</si>
  <si>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</si>
  <si>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</si>
  <si>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</si>
  <si>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</si>
  <si>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</si>
  <si>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</si>
  <si>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</si>
  <si>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</si>
  <si>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</si>
  <si>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</si>
  <si>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</si>
  <si>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</si>
  <si>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</si>
  <si>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</si>
  <si>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</si>
  <si>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</si>
  <si>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</si>
  <si>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</si>
  <si>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</si>
  <si>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</si>
  <si>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</si>
  <si>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</si>
  <si>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</si>
  <si>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</si>
  <si>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</si>
  <si>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</si>
  <si>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</si>
  <si>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</si>
  <si>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</si>
  <si>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</si>
  <si>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</si>
  <si>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</si>
  <si>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</si>
  <si>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</si>
  <si>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</si>
  <si>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</si>
  <si>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</si>
  <si>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</si>
  <si>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</si>
  <si>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</si>
  <si>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</si>
  <si>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</si>
  <si>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</si>
  <si>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</si>
  <si>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</si>
  <si>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</si>
  <si>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</si>
  <si>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</si>
  <si>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</si>
  <si>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</si>
  <si>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</si>
  <si>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</si>
  <si>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</si>
  <si>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</si>
  <si>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</si>
  <si>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</si>
  <si>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</si>
  <si>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</si>
  <si>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</si>
  <si>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</si>
  <si>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</si>
  <si>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</si>
  <si>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</si>
  <si>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</si>
  <si>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</si>
  <si>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</si>
  <si>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</si>
  <si>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</si>
  <si>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</si>
  <si>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</si>
  <si>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</si>
  <si>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</si>
  <si>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</si>
  <si>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</si>
  <si>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</si>
  <si>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</si>
  <si>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</si>
  <si>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</si>
  <si>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</si>
  <si>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</si>
  <si>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</si>
  <si>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</si>
  <si>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</si>
  <si>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</si>
  <si>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</si>
  <si>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</si>
  <si>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</si>
  <si>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</si>
  <si>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</si>
  <si>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</si>
  <si>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</si>
  <si>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</si>
  <si>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</si>
  <si>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</si>
  <si>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</si>
  <si>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</si>
  <si>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</si>
  <si>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</si>
  <si>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</si>
  <si>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</si>
  <si>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</si>
  <si>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</si>
  <si>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</si>
  <si>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</si>
  <si>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</si>
  <si>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</si>
  <si>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</si>
  <si>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</si>
  <si>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</si>
  <si>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</si>
  <si>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</si>
  <si>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</si>
  <si>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</si>
  <si>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</si>
  <si>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</si>
  <si>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</si>
  <si>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</si>
  <si>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</si>
  <si>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</si>
  <si>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</si>
  <si>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</si>
  <si>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</si>
  <si>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</si>
  <si>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</si>
  <si>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</si>
  <si>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</si>
  <si>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</si>
  <si>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</si>
  <si>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</si>
  <si>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</si>
  <si>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</si>
  <si>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</si>
  <si>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</si>
  <si>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</si>
  <si>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</si>
  <si>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</si>
  <si>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</si>
  <si>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</si>
  <si>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</si>
  <si>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</si>
  <si>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</si>
  <si>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</si>
  <si>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</si>
  <si>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</si>
  <si>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</si>
  <si>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</si>
  <si>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</si>
  <si>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</si>
  <si>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</si>
  <si>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</si>
  <si>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</si>
  <si>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</si>
  <si>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</si>
  <si>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</si>
  <si>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</si>
  <si>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</si>
  <si>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</si>
  <si>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</si>
  <si>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</si>
  <si>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</si>
  <si>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</si>
  <si>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</si>
  <si>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</si>
  <si>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</si>
  <si>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</si>
  <si>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</si>
  <si>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</si>
  <si>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</si>
  <si>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</si>
  <si>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</si>
  <si>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</si>
  <si>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</si>
  <si>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</si>
  <si>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</si>
  <si>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</si>
  <si>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</si>
  <si>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</si>
  <si>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</si>
  <si>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</si>
  <si>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</si>
  <si>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</si>
  <si>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</si>
  <si>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</si>
  <si>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</si>
  <si>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</si>
  <si>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</si>
  <si>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</si>
  <si>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</si>
  <si>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</si>
  <si>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</si>
  <si>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</si>
  <si>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</si>
  <si>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</si>
  <si>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</si>
  <si>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</si>
  <si>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</si>
  <si>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</si>
  <si>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</si>
  <si>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</si>
  <si>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</si>
  <si>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</si>
  <si>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</si>
  <si>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</si>
  <si>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</si>
  <si>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</si>
  <si>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</si>
  <si>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</si>
  <si>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</si>
  <si>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</si>
  <si>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</si>
  <si>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</si>
  <si>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</si>
  <si>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</si>
  <si>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</si>
  <si>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</si>
  <si>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</si>
  <si>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</si>
  <si>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</si>
  <si>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</si>
  <si>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</si>
  <si>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</si>
  <si>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</si>
  <si>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</si>
  <si>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</si>
  <si>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</si>
  <si>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</si>
  <si>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</si>
  <si>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</si>
  <si>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</si>
  <si>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</si>
  <si>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</si>
  <si>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</si>
  <si>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</si>
  <si>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</si>
  <si>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</si>
  <si>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</si>
  <si>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</si>
  <si>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</si>
  <si>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</si>
  <si>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</si>
  <si>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</si>
  <si>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</si>
  <si>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</si>
  <si>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</si>
  <si>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</si>
  <si>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</si>
  <si>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</si>
  <si>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</si>
  <si>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</si>
  <si>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</si>
  <si>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</si>
  <si>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</si>
  <si>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</si>
  <si>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</si>
  <si>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</si>
  <si>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</si>
  <si>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</si>
  <si>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</si>
  <si>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</si>
  <si>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</si>
  <si>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</si>
  <si>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</si>
  <si>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</si>
  <si>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</si>
  <si>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</si>
  <si>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</si>
  <si>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</si>
  <si>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</si>
  <si>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</si>
  <si>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</si>
  <si>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</si>
  <si>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</si>
  <si>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</si>
  <si>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</si>
  <si>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</si>
  <si>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</si>
  <si>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</si>
  <si>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</si>
  <si>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</si>
  <si>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</si>
  <si>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</si>
  <si>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</si>
  <si>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</si>
  <si>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</si>
  <si>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</si>
  <si>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</si>
  <si>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</si>
  <si>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</si>
  <si>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</si>
  <si>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</si>
  <si>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</si>
  <si>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</si>
  <si>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</si>
  <si>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</si>
  <si>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</si>
  <si>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</si>
  <si>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</si>
  <si>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</si>
  <si>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</si>
  <si>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</si>
  <si>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</si>
  <si>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</si>
  <si>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</si>
  <si>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</si>
  <si>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</si>
  <si>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</si>
  <si>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</si>
  <si>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</si>
  <si>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</si>
  <si>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</si>
  <si>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</si>
  <si>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</si>
  <si>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</si>
  <si>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</si>
  <si>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</si>
  <si>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</si>
  <si>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</si>
  <si>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</si>
  <si>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</si>
  <si>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</si>
  <si>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</si>
  <si>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</si>
  <si>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</si>
  <si>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</si>
  <si>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</si>
  <si>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</si>
  <si>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</si>
  <si>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</si>
  <si>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</si>
  <si>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</si>
  <si>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</si>
  <si>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</si>
  <si>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</si>
  <si>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</si>
  <si>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</si>
  <si>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</si>
  <si>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</si>
  <si>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</si>
  <si>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</si>
  <si>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</si>
  <si>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</si>
  <si>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</si>
  <si>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</si>
  <si>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</si>
  <si>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</si>
  <si>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</si>
  <si>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</si>
  <si>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</si>
  <si>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</si>
  <si>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</si>
  <si>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</si>
  <si>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</si>
  <si>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</si>
  <si>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</si>
  <si>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</si>
  <si>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</si>
  <si>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</si>
  <si>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</si>
  <si>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</si>
  <si>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</si>
  <si>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</si>
  <si>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</si>
  <si>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</si>
  <si>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</si>
  <si>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</si>
  <si>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</si>
  <si>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</si>
  <si>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</si>
  <si>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</si>
  <si>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</si>
  <si>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</si>
  <si>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</si>
  <si>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</si>
  <si>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</si>
  <si>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</si>
  <si>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</si>
  <si>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</si>
  <si>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</si>
  <si>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</si>
  <si>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</si>
  <si>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</si>
  <si>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</si>
  <si>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</si>
  <si>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</si>
  <si>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</si>
  <si>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</si>
  <si>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</si>
  <si>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</si>
  <si>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</si>
  <si>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</si>
  <si>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</si>
  <si>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</si>
  <si>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</si>
  <si>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</si>
  <si>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</si>
  <si>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</si>
  <si>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</si>
  <si>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</si>
  <si>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</si>
  <si>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</si>
  <si>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</si>
  <si>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</si>
  <si>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</si>
  <si>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</si>
  <si>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</si>
  <si>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</si>
  <si>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</si>
  <si>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</si>
  <si>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</si>
  <si>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</si>
  <si>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</si>
  <si>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</si>
  <si>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</si>
  <si>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</si>
  <si>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</si>
  <si>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</si>
  <si>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</si>
  <si>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</si>
  <si>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</si>
  <si>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</si>
  <si>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</si>
  <si>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</si>
  <si>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</si>
  <si>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</si>
  <si>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</si>
  <si>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</si>
  <si>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</si>
  <si>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</si>
  <si>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</si>
  <si>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</si>
  <si>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</si>
  <si>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</si>
  <si>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</si>
  <si>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</si>
  <si>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</si>
  <si>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</si>
  <si>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</si>
  <si>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</si>
  <si>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</si>
  <si>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</si>
  <si>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</si>
  <si>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</si>
  <si>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</si>
  <si>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</si>
  <si>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</si>
  <si>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</si>
  <si>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</si>
  <si>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</si>
  <si>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</si>
  <si>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</si>
  <si>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</si>
  <si>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</si>
  <si>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</si>
  <si>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</si>
  <si>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</si>
  <si>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</si>
  <si>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</si>
  <si>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</si>
  <si>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</si>
  <si>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</si>
  <si>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</si>
  <si>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</si>
  <si>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</si>
  <si>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</si>
  <si>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</si>
  <si>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</si>
  <si>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</si>
  <si>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</si>
  <si>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</si>
  <si>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</si>
  <si>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</si>
  <si>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</si>
  <si>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</si>
  <si>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</si>
  <si>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</si>
  <si>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</si>
  <si>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</si>
  <si>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</si>
  <si>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</si>
  <si>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</si>
  <si>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</si>
  <si>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</si>
  <si>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</si>
  <si>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</si>
  <si>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</si>
  <si>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</si>
  <si>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</si>
  <si>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</si>
  <si>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</si>
  <si>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</si>
  <si>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</si>
  <si>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</si>
  <si>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</si>
  <si>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</si>
  <si>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</si>
  <si>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</si>
  <si>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</si>
  <si>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</si>
  <si>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</si>
  <si>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</si>
  <si>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</si>
  <si>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</si>
  <si>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</si>
  <si>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</si>
  <si>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</si>
  <si>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</si>
  <si>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</si>
  <si>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</si>
  <si>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</si>
  <si>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</si>
  <si>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</si>
  <si>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</si>
  <si>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</si>
  <si>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</si>
  <si>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</si>
  <si>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</si>
  <si>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</si>
  <si>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</si>
  <si>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</si>
  <si>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</si>
  <si>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</si>
  <si>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</si>
  <si>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</si>
  <si>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</si>
  <si>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</si>
  <si>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</si>
  <si>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</si>
  <si>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</si>
  <si>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</si>
  <si>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</si>
  <si>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</si>
  <si>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</si>
  <si>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</si>
  <si>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</si>
  <si>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</si>
  <si>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</si>
  <si>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</si>
  <si>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</si>
  <si>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</si>
  <si>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</si>
  <si>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</si>
  <si>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</si>
  <si>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</si>
  <si>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</si>
  <si>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</si>
  <si>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</si>
  <si>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</si>
  <si>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</si>
  <si>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</si>
  <si>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</si>
  <si>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</si>
  <si>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</si>
  <si>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</si>
  <si>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</si>
  <si>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</si>
  <si>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</si>
  <si>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</si>
  <si>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</si>
  <si>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</si>
  <si>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</si>
  <si>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</si>
  <si>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</si>
  <si>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</si>
  <si>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</si>
  <si>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</si>
  <si>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</si>
  <si>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</si>
  <si>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</si>
  <si>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</si>
  <si>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</si>
  <si>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</si>
  <si>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</si>
  <si>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</si>
  <si>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</si>
  <si>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</si>
  <si>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</si>
  <si>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</si>
  <si>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</si>
  <si>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</si>
  <si>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</si>
  <si>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</si>
  <si>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</si>
  <si>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</si>
  <si>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</si>
  <si>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</si>
  <si>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</si>
  <si>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</si>
  <si>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</si>
  <si>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</si>
  <si>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</si>
  <si>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</si>
  <si>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</si>
  <si>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</si>
  <si>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</si>
  <si>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</si>
  <si>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</si>
  <si>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</si>
  <si>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</si>
  <si>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</si>
  <si>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</si>
  <si>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</si>
  <si>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</si>
  <si>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</si>
  <si>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</si>
  <si>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</si>
  <si>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</si>
  <si>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</si>
  <si>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</si>
  <si>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</si>
  <si>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</si>
  <si>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</si>
  <si>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</si>
  <si>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</si>
  <si>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</si>
  <si>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</si>
  <si>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</si>
  <si>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</si>
  <si>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</si>
  <si>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</si>
  <si>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</si>
  <si>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</si>
  <si>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</si>
  <si>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</si>
  <si>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</si>
  <si>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</si>
  <si>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</si>
  <si>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</si>
  <si>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</si>
  <si>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</si>
  <si>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</si>
  <si>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</si>
  <si>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</si>
  <si>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</si>
  <si>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</si>
  <si>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</si>
  <si>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</si>
  <si>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</si>
  <si>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</si>
  <si>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</si>
  <si>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</si>
  <si>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</si>
  <si>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</si>
  <si>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</si>
  <si>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</si>
  <si>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</si>
  <si>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</si>
  <si>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</si>
  <si>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</si>
  <si>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</si>
  <si>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</si>
  <si>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</si>
  <si>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</si>
  <si>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</si>
  <si>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</si>
  <si>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</si>
  <si>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</si>
  <si>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</si>
  <si>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</si>
  <si>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</si>
  <si>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</si>
  <si>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</si>
  <si>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</si>
  <si>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</si>
  <si>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</si>
  <si>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</si>
  <si>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</si>
  <si>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</si>
  <si>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</si>
  <si>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</si>
  <si>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</si>
  <si>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</si>
  <si>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</si>
  <si>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</si>
  <si>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</si>
  <si>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</si>
  <si>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</si>
  <si>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</si>
  <si>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</si>
  <si>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</si>
  <si>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</si>
  <si>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</si>
  <si>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</si>
  <si>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</si>
  <si>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</si>
  <si>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</si>
  <si>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</si>
  <si>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</si>
  <si>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</si>
  <si>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</si>
  <si>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</si>
  <si>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</si>
  <si>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</si>
  <si>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</si>
  <si>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</si>
  <si>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</si>
  <si>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</si>
  <si>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</si>
  <si>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</si>
  <si>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</si>
  <si>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</si>
  <si>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</si>
  <si>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</si>
  <si>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</si>
  <si>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</si>
  <si>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</si>
  <si>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</si>
  <si>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</si>
  <si>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</si>
  <si>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</si>
  <si>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</si>
  <si>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</si>
  <si>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</si>
  <si>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</si>
  <si>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</si>
  <si>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</si>
  <si>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</si>
  <si>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</si>
  <si>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</si>
  <si>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</si>
  <si>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</si>
  <si>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</si>
  <si>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</si>
  <si>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</si>
  <si>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</si>
  <si>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</si>
  <si>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</si>
  <si>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</si>
  <si>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</si>
  <si>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</si>
  <si>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</si>
  <si>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</si>
  <si>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</si>
  <si>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</si>
  <si>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</si>
  <si>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</si>
  <si>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</si>
  <si>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</si>
  <si>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</si>
  <si>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</si>
  <si>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</si>
  <si>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</si>
  <si>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</si>
  <si>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</si>
  <si>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</si>
  <si>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</si>
  <si>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</si>
  <si>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</si>
  <si>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</si>
  <si>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</si>
  <si>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</si>
  <si>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</si>
  <si>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</si>
  <si>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</si>
  <si>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</si>
  <si>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</si>
  <si>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</si>
  <si>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</si>
  <si>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</si>
  <si>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</si>
  <si>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</si>
  <si>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</si>
  <si>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</si>
  <si>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</si>
  <si>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</si>
  <si>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</si>
  <si>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</si>
  <si>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</si>
  <si>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</si>
  <si>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</si>
  <si>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</si>
  <si>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</si>
  <si>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</si>
  <si>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</si>
  <si>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</si>
  <si>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</si>
  <si>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</si>
  <si>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</si>
  <si>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</si>
  <si>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</si>
  <si>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</si>
  <si>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</si>
  <si>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</si>
  <si>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</si>
  <si>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</si>
  <si>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</si>
  <si>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</si>
  <si>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</si>
  <si>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</si>
  <si>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</si>
  <si>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</si>
  <si>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</si>
  <si>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</si>
  <si>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</si>
  <si>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</si>
  <si>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</si>
  <si>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</si>
  <si>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</si>
  <si>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</si>
  <si>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</si>
  <si>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</si>
  <si>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</si>
  <si>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</si>
  <si>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</si>
  <si>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</si>
  <si>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</si>
  <si>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</si>
  <si>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</si>
  <si>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</si>
  <si>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</si>
  <si>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</si>
  <si>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</si>
  <si>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</si>
  <si>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</si>
  <si>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</si>
  <si>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</si>
  <si>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</si>
  <si>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</si>
  <si>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</si>
  <si>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</si>
  <si>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</si>
  <si>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</si>
  <si>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</si>
  <si>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</si>
  <si>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</si>
  <si>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</si>
  <si>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</si>
  <si>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</si>
  <si>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</si>
  <si>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</si>
  <si>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</si>
  <si>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</si>
  <si>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</si>
  <si>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</si>
  <si>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</si>
  <si>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</si>
  <si>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</si>
  <si>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</si>
  <si>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</si>
  <si>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</si>
  <si>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</si>
  <si>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</si>
  <si>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</si>
  <si>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</si>
  <si>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</si>
  <si>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</si>
  <si>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</si>
  <si>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</si>
  <si>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</si>
  <si>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</si>
  <si>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</si>
  <si>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</si>
  <si>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</si>
  <si>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</si>
  <si>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</si>
  <si>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</si>
  <si>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</si>
  <si>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</si>
  <si>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</si>
  <si>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</si>
  <si>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</si>
  <si>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</si>
  <si>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</si>
  <si>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</si>
  <si>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</si>
  <si>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</si>
  <si>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</si>
  <si>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</si>
  <si>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</si>
  <si>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</si>
  <si>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</si>
  <si>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</si>
  <si>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</si>
  <si>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</si>
  <si>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</si>
  <si>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</si>
  <si>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</si>
  <si>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</si>
  <si>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</si>
  <si>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</si>
  <si>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</si>
  <si>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</si>
  <si>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</si>
  <si>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</si>
  <si>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</si>
  <si>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</si>
  <si>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</si>
  <si>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</si>
  <si>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</si>
  <si>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</si>
  <si>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</si>
  <si>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</si>
  <si>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</si>
  <si>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</si>
  <si>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</si>
  <si>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</si>
  <si>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</si>
  <si>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</si>
  <si>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</si>
  <si>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</si>
  <si>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</si>
  <si>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</si>
  <si>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</si>
  <si>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</si>
  <si>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</si>
  <si>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</si>
  <si>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</si>
  <si>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</si>
  <si>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</si>
  <si>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</si>
  <si>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</si>
  <si>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</si>
  <si>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</si>
  <si>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</si>
  <si>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</si>
  <si>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</si>
  <si>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</si>
  <si>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</si>
  <si>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</si>
  <si>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</si>
  <si>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</si>
  <si>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</si>
  <si>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</si>
  <si>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</si>
  <si>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</si>
  <si>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</si>
  <si>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</si>
  <si>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</si>
  <si>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</si>
  <si>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</si>
  <si>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</si>
  <si>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</si>
  <si>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</si>
  <si>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</si>
  <si>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</si>
  <si>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</si>
  <si>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</si>
  <si>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</si>
  <si>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</si>
  <si>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</si>
  <si>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</si>
  <si>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</si>
  <si>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</si>
  <si>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</si>
  <si>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</si>
  <si>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</si>
  <si>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</si>
  <si>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</si>
  <si>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</si>
  <si>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</si>
  <si>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</si>
  <si>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</si>
  <si>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</si>
  <si>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</si>
  <si>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</si>
  <si>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</si>
  <si>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</si>
  <si>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</si>
  <si>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</si>
  <si>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</si>
  <si>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</si>
  <si>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</si>
  <si>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</si>
  <si>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</si>
  <si>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</si>
  <si>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</si>
  <si>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</si>
  <si>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</si>
  <si>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</si>
  <si>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</si>
  <si>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</si>
  <si>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</si>
  <si>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</si>
  <si>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</si>
  <si>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</si>
  <si>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</si>
  <si>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</si>
  <si>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</si>
  <si>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</si>
  <si>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</si>
  <si>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</si>
  <si>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</si>
  <si>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</si>
  <si>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</si>
  <si>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</si>
  <si>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</si>
  <si>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</si>
  <si>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</si>
  <si>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</si>
  <si>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</si>
  <si>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</si>
  <si>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</si>
  <si>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</si>
  <si>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</si>
  <si>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</si>
  <si>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</si>
  <si>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</si>
  <si>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</si>
  <si>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</si>
  <si>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</si>
  <si>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</si>
  <si>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</si>
  <si>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</si>
  <si>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</si>
  <si>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</si>
  <si>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</si>
  <si>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</si>
  <si>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</si>
  <si>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</si>
  <si>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</si>
  <si>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</si>
  <si>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</si>
  <si>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</si>
  <si>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</si>
  <si>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</si>
  <si>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</si>
  <si>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</si>
  <si>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</si>
  <si>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</si>
  <si>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</si>
  <si>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</si>
  <si>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</si>
  <si>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</si>
  <si>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</si>
  <si>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</si>
  <si>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</si>
  <si>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</si>
  <si>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</si>
  <si>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</si>
  <si>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</si>
  <si>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</si>
  <si>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</si>
  <si>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</si>
  <si>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</si>
  <si>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</si>
  <si>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</si>
  <si>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</si>
  <si>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</si>
  <si>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</si>
  <si>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</si>
  <si>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</si>
  <si>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</si>
  <si>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</si>
  <si>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</si>
  <si>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</si>
  <si>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</si>
  <si>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</si>
  <si>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</si>
  <si>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</si>
  <si>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</si>
  <si>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</si>
  <si>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</si>
  <si>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</si>
  <si>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</si>
  <si>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</si>
  <si>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</si>
  <si>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</si>
  <si>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</si>
  <si>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</si>
  <si>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</si>
  <si>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</si>
  <si>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</si>
  <si>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</si>
  <si>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</si>
  <si>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</si>
  <si>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</si>
  <si>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</si>
  <si>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</si>
  <si>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</si>
  <si>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</si>
  <si>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</si>
  <si>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</si>
  <si>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</si>
  <si>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</si>
  <si>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</si>
  <si>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</si>
  <si>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</si>
  <si>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</si>
  <si>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</si>
  <si>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</si>
  <si>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</si>
  <si>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</si>
  <si>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</si>
  <si>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</si>
  <si>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</si>
  <si>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</si>
  <si>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</si>
  <si>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</si>
  <si>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</si>
  <si>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</si>
  <si>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</si>
  <si>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</si>
  <si>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</si>
  <si>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</si>
  <si>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</si>
  <si>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</si>
  <si>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</si>
  <si>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</si>
  <si>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</si>
  <si>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</si>
  <si>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</si>
  <si>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</si>
  <si>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</si>
  <si>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</si>
  <si>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</si>
  <si>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</si>
  <si>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</si>
  <si>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</si>
  <si>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</si>
  <si>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</si>
  <si>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</si>
  <si>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</si>
  <si>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</si>
  <si>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</si>
  <si>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</si>
  <si>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</si>
  <si>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</si>
  <si>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</si>
  <si>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</si>
  <si>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</si>
  <si>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</si>
  <si>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</si>
  <si>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</si>
  <si>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</si>
  <si>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</si>
  <si>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</si>
  <si>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</si>
  <si>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</si>
  <si>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</si>
  <si>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</si>
  <si>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</si>
  <si>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</si>
  <si>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</si>
  <si>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</si>
  <si>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</si>
  <si>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</si>
  <si>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</si>
  <si>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</si>
  <si>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</si>
  <si>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</si>
  <si>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</si>
  <si>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</si>
  <si>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</si>
  <si>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</si>
  <si>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</si>
  <si>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</si>
  <si>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</si>
  <si>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</si>
  <si>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</si>
  <si>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</si>
  <si>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</si>
  <si>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</si>
  <si>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</si>
  <si>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</si>
  <si>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</si>
  <si>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</si>
  <si>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</si>
  <si>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</si>
  <si>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</si>
  <si>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</si>
  <si>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</si>
  <si>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</si>
  <si>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</si>
  <si>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</si>
  <si>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</si>
  <si>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</si>
  <si>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</si>
  <si>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</si>
  <si>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</si>
  <si>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</si>
  <si>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</si>
  <si>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</si>
  <si>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</si>
  <si>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</si>
  <si>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</si>
  <si>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</si>
  <si>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</si>
  <si>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</si>
  <si>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</si>
  <si>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</si>
  <si>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</si>
  <si>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</si>
  <si>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</si>
  <si>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</si>
  <si>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</si>
  <si>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</si>
  <si>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</si>
  <si>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</si>
  <si>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</si>
  <si>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</si>
  <si>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</si>
  <si>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</si>
  <si>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</si>
  <si>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</si>
  <si>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</si>
  <si>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</si>
  <si>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</si>
  <si>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</si>
  <si>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</si>
  <si>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</si>
  <si>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</si>
  <si>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</si>
  <si>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</si>
  <si>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</si>
  <si>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</si>
  <si>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</si>
  <si>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</si>
  <si>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</si>
  <si>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</si>
  <si>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</si>
  <si>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</si>
  <si>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</si>
  <si>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</si>
  <si>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</si>
  <si>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</si>
  <si>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</si>
  <si>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</si>
  <si>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</si>
  <si>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</si>
  <si>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</si>
  <si>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</si>
  <si>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</si>
  <si>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</si>
  <si>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</si>
  <si>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</si>
  <si>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</si>
  <si>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</si>
  <si>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</si>
  <si>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</si>
  <si>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</si>
  <si>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</si>
  <si>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</si>
  <si>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</si>
  <si>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</si>
  <si>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</si>
  <si>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</si>
  <si>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</si>
  <si>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</si>
  <si>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</si>
  <si>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</si>
  <si>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</si>
  <si>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</si>
  <si>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</si>
  <si>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</si>
  <si>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</si>
  <si>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</si>
  <si>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</si>
  <si>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</si>
  <si>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</si>
  <si>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</si>
  <si>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</si>
  <si>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</si>
  <si>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</si>
  <si>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</si>
  <si>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</si>
  <si>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</si>
  <si>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</si>
  <si>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</si>
  <si>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</si>
  <si>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</si>
  <si>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</si>
  <si>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</si>
  <si>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</si>
  <si>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</si>
  <si>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</si>
  <si>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</si>
  <si>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</si>
  <si>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</si>
  <si>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</si>
  <si>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</si>
  <si>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</si>
  <si>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</si>
  <si>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</si>
  <si>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</si>
  <si>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</si>
  <si>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</si>
  <si>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</si>
  <si>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</si>
  <si>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</si>
  <si>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</si>
  <si>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</si>
  <si>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</si>
  <si>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</si>
  <si>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</si>
  <si>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</si>
  <si>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</si>
  <si>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</si>
  <si>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</si>
  <si>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</si>
  <si>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</si>
  <si>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</si>
  <si>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</si>
  <si>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</si>
  <si>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</si>
  <si>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</si>
  <si>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</si>
  <si>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</si>
  <si>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</si>
  <si>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</si>
  <si>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</si>
  <si>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</si>
  <si>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</si>
  <si>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</si>
  <si>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</si>
  <si>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</si>
  <si>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</si>
  <si>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</si>
  <si>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</si>
  <si>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</si>
  <si>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</si>
  <si>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</si>
  <si>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</si>
  <si>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</si>
  <si>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</si>
  <si>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</si>
  <si>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</si>
  <si>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</si>
  <si>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</si>
  <si>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</si>
  <si>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</si>
  <si>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</si>
  <si>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</si>
  <si>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</si>
  <si>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</si>
  <si>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</si>
  <si>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</si>
  <si>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</si>
  <si>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</si>
  <si>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</si>
  <si>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</si>
  <si>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</si>
  <si>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</si>
  <si>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</si>
  <si>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</si>
  <si>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</si>
  <si>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</si>
  <si>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</si>
  <si>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</si>
  <si>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</si>
  <si>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</si>
  <si>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</si>
  <si>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</si>
  <si>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</si>
  <si>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</si>
  <si>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</si>
  <si>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</si>
  <si>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</si>
  <si>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</si>
  <si>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</si>
  <si>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</si>
  <si>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</si>
  <si>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</si>
  <si>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</si>
  <si>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</si>
  <si>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</si>
  <si>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</si>
  <si>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</si>
  <si>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</si>
  <si>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</si>
  <si>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</si>
  <si>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</si>
  <si>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</si>
  <si>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</si>
  <si>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</si>
  <si>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</si>
  <si>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</si>
  <si>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</si>
  <si>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</si>
  <si>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</si>
  <si>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</si>
  <si>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</si>
  <si>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</si>
  <si>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</si>
  <si>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</si>
  <si>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</si>
  <si>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</si>
  <si>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</si>
  <si>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</si>
  <si>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</si>
  <si>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</si>
  <si>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</si>
  <si>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</si>
  <si>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</si>
  <si>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</si>
  <si>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</si>
  <si>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</si>
  <si>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</si>
  <si>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</si>
  <si>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</si>
  <si>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</si>
  <si>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</si>
  <si>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</si>
  <si>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</si>
  <si>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</si>
  <si>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</si>
  <si>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</si>
  <si>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</si>
  <si>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</si>
  <si>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</si>
  <si>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</si>
  <si>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</si>
  <si>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</si>
  <si>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</si>
  <si>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</si>
  <si>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</si>
  <si>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</si>
  <si>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</si>
  <si>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</si>
  <si>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</si>
  <si>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</si>
  <si>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</si>
  <si>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</si>
  <si>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</si>
  <si>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</si>
  <si>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</si>
  <si>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</si>
  <si>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</si>
  <si>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</si>
  <si>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</si>
  <si>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</si>
  <si>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</si>
  <si>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</si>
  <si>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</si>
  <si>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</si>
  <si>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</si>
  <si>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</si>
  <si>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</si>
  <si>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</si>
  <si>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</si>
  <si>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</si>
  <si>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</si>
  <si>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</si>
  <si>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</si>
  <si>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</si>
  <si>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</si>
  <si>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</si>
  <si>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</si>
  <si>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</si>
  <si>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</si>
  <si>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</si>
  <si>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</si>
  <si>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</si>
  <si>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</si>
  <si>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</si>
  <si>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</si>
  <si>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</si>
  <si>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</si>
  <si>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</si>
  <si>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</si>
  <si>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</si>
  <si>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</si>
  <si>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</si>
  <si>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</si>
  <si>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</si>
  <si>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</si>
  <si>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</si>
  <si>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</si>
  <si>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</si>
  <si>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</si>
  <si>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</si>
  <si>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</si>
  <si>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</si>
  <si>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</si>
  <si>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</si>
  <si>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</si>
  <si>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</si>
  <si>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</si>
  <si>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</si>
  <si>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</si>
  <si>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</si>
  <si>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</si>
  <si>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</si>
  <si>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</si>
  <si>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</si>
  <si>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</si>
  <si>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</si>
  <si>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</si>
  <si>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</si>
  <si>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</si>
  <si>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</si>
  <si>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</si>
  <si>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</si>
  <si>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</si>
  <si>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</si>
  <si>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</si>
  <si>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</si>
  <si>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</si>
  <si>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</si>
  <si>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</si>
  <si>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</si>
  <si>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</si>
  <si>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</si>
  <si>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</si>
  <si>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</si>
  <si>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</si>
  <si>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</si>
  <si>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</si>
  <si>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</si>
  <si>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</si>
  <si>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</si>
  <si>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</si>
  <si>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</si>
  <si>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</si>
  <si>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</si>
  <si>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</si>
  <si>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</si>
  <si>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</si>
  <si>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</si>
  <si>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</si>
  <si>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</si>
  <si>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</si>
  <si>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</si>
  <si>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</si>
  <si>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</si>
  <si>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</si>
  <si>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</si>
  <si>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</si>
  <si>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</si>
  <si>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</si>
  <si>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</si>
  <si>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</si>
  <si>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</si>
  <si>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</si>
  <si>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</si>
  <si>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</si>
  <si>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</si>
  <si>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</si>
  <si>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</si>
  <si>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</si>
  <si>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</si>
  <si>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</si>
  <si>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</si>
  <si>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</si>
  <si>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</si>
  <si>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</si>
  <si>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</si>
  <si>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</si>
  <si>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</si>
  <si>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</si>
  <si>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</si>
  <si>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</si>
  <si>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</si>
  <si>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</si>
  <si>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</si>
  <si>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</si>
  <si>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</si>
  <si>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</si>
  <si>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</si>
  <si>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</si>
  <si>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</si>
  <si>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</si>
  <si>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</si>
  <si>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</si>
  <si>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</si>
  <si>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</si>
  <si>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</si>
  <si>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</si>
  <si>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</si>
  <si>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</si>
  <si>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</si>
  <si>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</si>
  <si>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</si>
  <si>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</si>
  <si>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</si>
  <si>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</si>
  <si>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</si>
  <si>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</si>
  <si>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</si>
  <si>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</si>
  <si>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</si>
  <si>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</si>
  <si>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</si>
  <si>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</si>
  <si>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</si>
  <si>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</si>
  <si>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</si>
  <si>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</si>
  <si>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</si>
  <si>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</si>
  <si>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</si>
  <si>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</si>
  <si>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</si>
  <si>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</si>
  <si>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</si>
  <si>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</si>
  <si>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</si>
  <si>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</si>
  <si>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</si>
  <si>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</si>
  <si>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</si>
  <si>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</si>
  <si>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</si>
  <si>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</si>
  <si>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</si>
  <si>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</si>
  <si>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</si>
  <si>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</si>
  <si>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</si>
  <si>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</si>
  <si>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</si>
  <si>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</si>
  <si>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</si>
  <si>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</si>
  <si>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</si>
  <si>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</si>
  <si>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</si>
  <si>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</si>
  <si>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</si>
  <si>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</si>
  <si>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</si>
  <si>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</si>
  <si>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</si>
  <si>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</si>
  <si>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</si>
  <si>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</si>
  <si>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</si>
  <si>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</si>
  <si>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</si>
  <si>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</si>
  <si>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</si>
  <si>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</si>
  <si>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</si>
  <si>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</si>
  <si>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</si>
  <si>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</si>
  <si>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</si>
  <si>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</si>
  <si>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</si>
  <si>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</si>
  <si>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</si>
  <si>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</si>
  <si>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</si>
  <si>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</si>
  <si>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</si>
  <si>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</si>
  <si>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</si>
  <si>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</si>
  <si>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</si>
  <si>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</si>
  <si>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</si>
  <si>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</si>
  <si>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</si>
  <si>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</si>
  <si>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</si>
  <si>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</si>
  <si>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</si>
  <si>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</si>
  <si>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</si>
  <si>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</si>
  <si>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</si>
  <si>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</si>
  <si>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</si>
  <si>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</si>
  <si>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</si>
  <si>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</si>
  <si>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</si>
  <si>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</si>
  <si>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</si>
  <si>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</si>
  <si>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</si>
  <si>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</si>
  <si>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</si>
  <si>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</si>
  <si>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</si>
  <si>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</si>
  <si>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</si>
  <si>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</si>
  <si>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</si>
  <si>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</si>
  <si>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</si>
  <si>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</si>
  <si>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</si>
  <si>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</si>
  <si>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</si>
  <si>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</si>
  <si>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</si>
  <si>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</si>
  <si>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</si>
  <si>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</si>
  <si>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</si>
  <si>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</si>
  <si>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</si>
  <si>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</si>
  <si>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</si>
  <si>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</si>
  <si>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</si>
  <si>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</si>
  <si>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</si>
  <si>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</si>
  <si>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</si>
  <si>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</si>
  <si>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</si>
  <si>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</si>
  <si>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</si>
  <si>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</si>
  <si>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</si>
  <si>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</si>
  <si>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</si>
  <si>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</si>
  <si>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</si>
  <si>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</si>
  <si>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</si>
  <si>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</si>
  <si>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</si>
  <si>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</si>
  <si>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</si>
  <si>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</si>
  <si>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</si>
  <si>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</si>
  <si>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</si>
  <si>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</si>
  <si>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</si>
  <si>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</si>
  <si>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</si>
  <si>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</si>
  <si>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</si>
  <si>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</si>
  <si>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</si>
  <si>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</si>
  <si>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</si>
  <si>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</si>
  <si>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</si>
  <si>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</si>
  <si>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</si>
  <si>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</si>
  <si>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</si>
  <si>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</si>
  <si>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</si>
  <si>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</si>
  <si>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</si>
  <si>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</si>
  <si>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</si>
  <si>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</si>
  <si>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</si>
  <si>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</si>
  <si>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</si>
  <si>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</si>
  <si>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</si>
  <si>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</si>
  <si>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</si>
  <si>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</si>
  <si>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</si>
  <si>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</si>
  <si>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</si>
  <si>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</si>
  <si>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</si>
  <si>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</si>
  <si>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</si>
  <si>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</si>
  <si>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</si>
  <si>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</si>
  <si>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</si>
  <si>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</si>
  <si>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</si>
  <si>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</si>
  <si>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</si>
  <si>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</si>
  <si>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</si>
  <si>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</si>
  <si>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</si>
  <si>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</si>
  <si>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</si>
  <si>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</si>
  <si>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</si>
  <si>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</si>
  <si>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</si>
  <si>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</si>
  <si>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</si>
  <si>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</si>
  <si>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</si>
  <si>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</si>
  <si>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</si>
  <si>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</si>
  <si>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</si>
  <si>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</si>
  <si>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</si>
  <si>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</si>
  <si>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</si>
  <si>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</si>
  <si>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</si>
  <si>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</si>
  <si>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</si>
  <si>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</si>
  <si>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</si>
  <si>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</si>
  <si>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</si>
  <si>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</si>
  <si>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</si>
  <si>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</si>
  <si>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</si>
  <si>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</si>
  <si>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</si>
  <si>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</si>
  <si>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</si>
  <si>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</si>
  <si>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</si>
  <si>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</si>
  <si>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</si>
  <si>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</si>
  <si>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</si>
  <si>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</si>
  <si>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</si>
  <si>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</si>
  <si>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</si>
  <si>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</si>
  <si>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</si>
  <si>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</si>
  <si>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</si>
  <si>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</si>
  <si>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</si>
  <si>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</si>
  <si>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</si>
  <si>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</si>
  <si>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</si>
  <si>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</si>
  <si>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</si>
  <si>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</si>
  <si>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</si>
  <si>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</si>
  <si>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</si>
  <si>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</si>
  <si>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</si>
  <si>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</si>
  <si>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</si>
  <si>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</si>
  <si>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</si>
  <si>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</si>
  <si>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</si>
  <si>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</si>
  <si>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</si>
  <si>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</si>
  <si>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</si>
  <si>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</si>
  <si>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</si>
  <si>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</si>
  <si>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</si>
  <si>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</si>
  <si>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</si>
  <si>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</si>
  <si>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</si>
  <si>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</si>
  <si>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</si>
  <si>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</si>
  <si>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</si>
  <si>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</si>
  <si>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</si>
  <si>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</si>
  <si>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</si>
  <si>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</si>
  <si>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</si>
  <si>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</si>
  <si>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</si>
  <si>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</si>
  <si>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</si>
  <si>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</si>
  <si>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</si>
  <si>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</si>
  <si>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</si>
  <si>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</si>
  <si>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</si>
  <si>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</si>
  <si>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</si>
  <si>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</si>
  <si>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</si>
  <si>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</si>
  <si>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</si>
  <si>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</si>
  <si>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</si>
  <si>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</si>
  <si>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</si>
  <si>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</si>
  <si>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</si>
  <si>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</si>
  <si>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</si>
  <si>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</si>
  <si>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</si>
  <si>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</si>
  <si>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</si>
  <si>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</si>
  <si>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</si>
  <si>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</si>
  <si>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</si>
  <si>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</si>
  <si>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</si>
  <si>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</si>
  <si>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</si>
  <si>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</si>
  <si>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</si>
  <si>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</si>
  <si>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</si>
  <si>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</si>
  <si>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</si>
  <si>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</si>
  <si>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</si>
  <si>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</si>
  <si>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</si>
  <si>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</si>
  <si>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</si>
  <si>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</si>
  <si>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</si>
  <si>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</si>
  <si>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</si>
  <si>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</si>
  <si>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</si>
  <si>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</si>
  <si>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</si>
  <si>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</si>
  <si>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</si>
  <si>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</si>
  <si>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</si>
  <si>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</si>
  <si>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</si>
  <si>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</si>
  <si>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</si>
  <si>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</si>
  <si>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</si>
  <si>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</si>
  <si>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</si>
  <si>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</si>
  <si>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</si>
  <si>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</si>
  <si>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</si>
  <si>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</si>
  <si>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</si>
  <si>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</si>
  <si>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</si>
  <si>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</si>
  <si>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</si>
  <si>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</si>
  <si>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</si>
  <si>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</si>
  <si>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</si>
  <si>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</si>
  <si>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</si>
  <si>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</si>
  <si>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</si>
  <si>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</si>
  <si>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</si>
  <si>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</si>
  <si>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</si>
  <si>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</si>
  <si>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</si>
  <si>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</si>
  <si>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</si>
  <si>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</si>
  <si>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</si>
  <si>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</si>
  <si>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</si>
  <si>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</si>
  <si>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</si>
  <si>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</si>
  <si>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</si>
  <si>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</si>
  <si>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</si>
  <si>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</si>
  <si>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</si>
  <si>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</si>
  <si>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</si>
  <si>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</si>
  <si>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</si>
  <si>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</si>
  <si>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</si>
  <si>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</si>
  <si>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</si>
  <si>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</si>
  <si>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</si>
  <si>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</si>
  <si>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</si>
  <si>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</si>
  <si>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</si>
  <si>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</si>
  <si>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</si>
  <si>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</si>
  <si>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</si>
  <si>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</si>
  <si>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</si>
  <si>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</si>
  <si>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</si>
  <si>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</si>
  <si>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</si>
  <si>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</si>
  <si>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</si>
  <si>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</si>
  <si>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</si>
  <si>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</si>
  <si>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</si>
  <si>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</si>
  <si>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</si>
  <si>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</si>
  <si>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</si>
  <si>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</si>
  <si>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</si>
  <si>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</si>
  <si>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</si>
  <si>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</si>
  <si>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</si>
  <si>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</si>
  <si>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</si>
  <si>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</si>
  <si>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</si>
  <si>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</si>
  <si>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</si>
  <si>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</si>
  <si>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</si>
  <si>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</si>
  <si>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</si>
  <si>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</si>
  <si>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</si>
  <si>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</si>
  <si>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</si>
  <si>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</si>
  <si>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</si>
  <si>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</si>
  <si>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</si>
  <si>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</si>
  <si>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</si>
  <si>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</si>
  <si>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</si>
  <si>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</si>
  <si>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</si>
  <si>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</si>
  <si>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</si>
  <si>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</si>
  <si>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</si>
  <si>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</si>
  <si>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</si>
  <si>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</si>
  <si>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</si>
  <si>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</si>
  <si>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</si>
  <si>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</si>
  <si>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</si>
  <si>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</si>
  <si>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</si>
  <si>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</si>
  <si>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</si>
  <si>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</si>
  <si>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</si>
  <si>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</si>
  <si>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</si>
  <si>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</si>
  <si>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</si>
  <si>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</si>
  <si>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</si>
  <si>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</si>
  <si>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</si>
  <si>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</si>
  <si>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</si>
  <si>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</si>
  <si>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</si>
  <si>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</si>
  <si>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</si>
  <si>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</si>
  <si>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</si>
  <si>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</si>
  <si>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</si>
  <si>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</si>
  <si>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</si>
  <si>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</si>
  <si>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</si>
  <si>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</si>
  <si>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</si>
  <si>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</si>
  <si>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</si>
  <si>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</si>
  <si>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</si>
  <si>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</si>
  <si>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</si>
  <si>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</si>
  <si>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</si>
  <si>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</si>
  <si>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</si>
  <si>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</si>
  <si>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</si>
  <si>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</si>
  <si>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</si>
  <si>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</si>
  <si>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</si>
  <si>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</si>
  <si>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</si>
  <si>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</si>
  <si>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</si>
  <si>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</si>
  <si>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</si>
  <si>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</si>
  <si>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</si>
  <si>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</si>
  <si>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</si>
  <si>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</si>
  <si>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</si>
  <si>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</si>
  <si>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</si>
  <si>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</si>
  <si>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</si>
  <si>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</si>
  <si>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</si>
  <si>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</si>
  <si>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</si>
  <si>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</si>
  <si>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</si>
  <si>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</si>
  <si>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</si>
  <si>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</si>
  <si>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</si>
  <si>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</si>
  <si>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</si>
  <si>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</si>
  <si>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</si>
  <si>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</si>
  <si>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</si>
  <si>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</si>
  <si>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</si>
  <si>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</si>
  <si>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</si>
  <si>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</si>
  <si>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</si>
  <si>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</si>
  <si>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</si>
  <si>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</si>
  <si>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</si>
  <si>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</si>
  <si>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</si>
  <si>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</si>
  <si>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</si>
  <si>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</si>
  <si>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</si>
  <si>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</si>
  <si>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</si>
  <si>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</si>
  <si>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</si>
  <si>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</si>
  <si>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</si>
  <si>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</si>
  <si>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</si>
  <si>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</si>
  <si>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</si>
  <si>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</si>
  <si>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</si>
  <si>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</si>
  <si>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</si>
  <si>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</si>
  <si>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</si>
  <si>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</si>
  <si>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</si>
  <si>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</si>
  <si>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</si>
  <si>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</si>
  <si>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</si>
  <si>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</si>
  <si>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</si>
  <si>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</si>
  <si>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</si>
  <si>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</si>
  <si>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</si>
  <si>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</si>
  <si>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</si>
  <si>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</si>
  <si>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</si>
  <si>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</si>
  <si>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</si>
  <si>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</si>
  <si>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</si>
  <si>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</si>
  <si>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</si>
  <si>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</si>
  <si>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</si>
  <si>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</si>
  <si>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</si>
  <si>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</si>
  <si>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</si>
  <si>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</si>
  <si>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</si>
  <si>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</si>
  <si>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</si>
  <si>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</si>
  <si>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</si>
  <si>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</si>
  <si>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</si>
  <si>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</si>
  <si>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</si>
  <si>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</si>
  <si>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</si>
  <si>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</si>
  <si>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</si>
  <si>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</si>
  <si>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</si>
  <si>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</si>
  <si>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</si>
  <si>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</si>
  <si>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</si>
  <si>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</si>
  <si>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</si>
  <si>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</si>
  <si>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</si>
  <si>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</si>
  <si>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</si>
  <si>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</si>
  <si>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</si>
  <si>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</si>
  <si>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</si>
  <si>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</si>
  <si>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</si>
  <si>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</si>
  <si>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</si>
  <si>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</si>
  <si>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</si>
  <si>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</si>
  <si>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</si>
  <si>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</si>
  <si>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</si>
  <si>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</si>
  <si>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</si>
  <si>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</si>
  <si>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</si>
  <si>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</si>
  <si>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</si>
  <si>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</si>
  <si>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</si>
  <si>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</si>
  <si>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</si>
  <si>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</si>
  <si>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</si>
  <si>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</si>
  <si>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</si>
  <si>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</si>
  <si>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</si>
  <si>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</si>
  <si>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</si>
  <si>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</si>
  <si>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</si>
  <si>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</si>
  <si>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</si>
  <si>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</si>
  <si>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</si>
  <si>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</si>
  <si>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</si>
  <si>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</si>
  <si>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</si>
  <si>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</si>
  <si>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</si>
  <si>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</si>
  <si>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</si>
  <si>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</si>
  <si>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</si>
  <si>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</si>
  <si>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</si>
  <si>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</si>
  <si>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</si>
  <si>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</si>
  <si>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</si>
  <si>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</si>
  <si>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</si>
  <si>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</si>
  <si>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</si>
  <si>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</si>
  <si>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</si>
  <si>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</si>
  <si>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</si>
  <si>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</si>
  <si>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</si>
  <si>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</si>
  <si>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</si>
  <si>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</si>
  <si>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</si>
  <si>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</si>
  <si>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</si>
  <si>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</si>
  <si>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</si>
  <si>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</si>
  <si>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</si>
  <si>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</si>
  <si>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</si>
  <si>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</si>
  <si>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</si>
  <si>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</si>
  <si>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</si>
  <si>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</si>
  <si>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</si>
  <si>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</si>
  <si>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</si>
  <si>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</si>
  <si>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</si>
  <si>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</si>
  <si>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</si>
  <si>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</si>
  <si>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</si>
  <si>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</si>
  <si>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</si>
  <si>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</si>
  <si>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</si>
  <si>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</si>
  <si>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</si>
  <si>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</si>
  <si>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</si>
  <si>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</si>
  <si>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</si>
  <si>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</si>
  <si>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</si>
  <si>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</si>
  <si>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</si>
  <si>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</si>
  <si>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</si>
  <si>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</si>
  <si>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</si>
  <si>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</si>
  <si>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</si>
  <si>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</si>
  <si>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</si>
  <si>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</si>
  <si>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</si>
  <si>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</si>
  <si>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</si>
  <si>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</si>
  <si>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</si>
  <si>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</si>
  <si>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</si>
  <si>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</si>
  <si>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</si>
  <si>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</si>
  <si>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</si>
  <si>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</si>
  <si>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</si>
  <si>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</si>
  <si>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</si>
  <si>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</si>
  <si>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</si>
  <si>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</si>
  <si>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</si>
  <si>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</si>
  <si>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</si>
  <si>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</si>
  <si>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</si>
  <si>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</si>
  <si>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</si>
  <si>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</si>
  <si>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</si>
  <si>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</si>
  <si>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</si>
  <si>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</si>
  <si>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</si>
  <si>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</si>
  <si>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</si>
  <si>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</si>
  <si>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</si>
  <si>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</si>
  <si>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</si>
  <si>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</si>
  <si>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</si>
  <si>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</si>
  <si>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</si>
  <si>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</si>
  <si>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</si>
  <si>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</si>
  <si>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</si>
  <si>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</si>
  <si>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</si>
  <si>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</si>
  <si>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</si>
  <si>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</si>
  <si>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</si>
  <si>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</si>
  <si>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</si>
  <si>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</si>
  <si>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</si>
  <si>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</si>
  <si>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</si>
  <si>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</si>
  <si>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</si>
  <si>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</si>
  <si>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</si>
  <si>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</si>
  <si>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</si>
  <si>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</si>
  <si>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</si>
  <si>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</si>
  <si>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</si>
  <si>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</si>
  <si>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</si>
  <si>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</si>
  <si>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</si>
  <si>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</si>
  <si>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</si>
  <si>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</si>
  <si>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</si>
  <si>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</si>
  <si>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</si>
  <si>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</si>
  <si>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</si>
  <si>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</si>
  <si>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</si>
  <si>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</si>
  <si>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</si>
  <si>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</si>
  <si>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</si>
  <si>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</si>
  <si>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</si>
  <si>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</si>
  <si>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</si>
  <si>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</si>
  <si>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</si>
  <si>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</si>
  <si>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</si>
  <si>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</si>
  <si>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</si>
  <si>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</si>
  <si>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</si>
  <si>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</si>
  <si>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</si>
  <si>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</si>
  <si>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</si>
  <si>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</si>
  <si>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</si>
  <si>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</si>
  <si>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</si>
  <si>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</si>
  <si>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</si>
  <si>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</si>
  <si>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</si>
  <si>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</si>
  <si>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</si>
  <si>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</si>
  <si>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</si>
  <si>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</si>
  <si>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</si>
  <si>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</si>
  <si>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</si>
  <si>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</si>
  <si>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</si>
  <si>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</si>
  <si>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</si>
  <si>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</si>
  <si>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</si>
  <si>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</si>
  <si>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</si>
  <si>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</si>
  <si>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</si>
  <si>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</si>
  <si>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</si>
  <si>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</si>
  <si>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</si>
  <si>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</si>
  <si>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</si>
  <si>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</si>
  <si>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</si>
  <si>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</si>
  <si>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</si>
  <si>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</si>
  <si>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</si>
  <si>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</si>
  <si>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</si>
  <si>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</si>
  <si>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</si>
  <si>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</si>
  <si>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</si>
  <si>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</si>
  <si>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</si>
  <si>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</si>
  <si>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</si>
  <si>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</si>
  <si>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</si>
  <si>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</si>
  <si>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</si>
  <si>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</si>
  <si>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</si>
  <si>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</si>
  <si>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</si>
  <si>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</si>
  <si>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</si>
  <si>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</si>
  <si>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</si>
  <si>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</si>
  <si>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</si>
  <si>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</si>
  <si>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</si>
  <si>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</si>
  <si>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</si>
  <si>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</si>
  <si>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</si>
  <si>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</si>
  <si>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</si>
  <si>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</si>
  <si>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</si>
  <si>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</si>
  <si>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</si>
  <si>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</si>
  <si>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</si>
  <si>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</si>
  <si>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</si>
  <si>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</si>
  <si>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</si>
  <si>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</si>
  <si>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</si>
  <si>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</si>
  <si>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</si>
  <si>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</si>
  <si>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</si>
  <si>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</si>
  <si>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</si>
  <si>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</si>
  <si>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</si>
  <si>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</si>
  <si>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</si>
  <si>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</si>
  <si>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</si>
  <si>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</si>
  <si>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</si>
  <si>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</si>
  <si>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</si>
  <si>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</si>
  <si>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</si>
  <si>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</si>
  <si>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</si>
  <si>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</si>
  <si>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</si>
  <si>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</si>
  <si>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</si>
  <si>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</si>
  <si>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</si>
  <si>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</si>
  <si>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</si>
  <si>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</si>
  <si>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</si>
  <si>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</si>
  <si>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</si>
  <si>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</si>
  <si>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</si>
  <si>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</si>
  <si>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</si>
  <si>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</si>
  <si>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</si>
  <si>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</si>
  <si>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</si>
  <si>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</si>
  <si>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</si>
  <si>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</si>
  <si>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</si>
  <si>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</si>
  <si>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</si>
  <si>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</si>
  <si>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</si>
  <si>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</si>
  <si>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</si>
  <si>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</si>
  <si>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</si>
  <si>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</si>
  <si>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</si>
  <si>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</si>
  <si>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</si>
  <si>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</si>
  <si>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</si>
  <si>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</si>
  <si>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</si>
  <si>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</si>
  <si>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</si>
  <si>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</si>
  <si>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</si>
  <si>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</si>
  <si>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</si>
  <si>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</si>
  <si>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</si>
  <si>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</si>
  <si>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</si>
  <si>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</si>
  <si>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</si>
  <si>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</si>
  <si>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</si>
  <si>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</si>
  <si>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</si>
  <si>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</si>
  <si>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</si>
  <si>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</si>
  <si>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</si>
  <si>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</si>
  <si>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</si>
  <si>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</si>
  <si>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</si>
  <si>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</si>
  <si>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</si>
  <si>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</si>
  <si>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</si>
  <si>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</si>
  <si>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</si>
  <si>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</si>
  <si>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</si>
  <si>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</si>
  <si>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</si>
  <si>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</si>
  <si>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</si>
  <si>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</si>
  <si>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</si>
  <si>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</si>
  <si>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</si>
  <si>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</si>
  <si>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</si>
  <si>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</si>
  <si>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</si>
  <si>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</si>
  <si>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</si>
  <si>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</si>
  <si>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</si>
  <si>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</si>
  <si>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</si>
  <si>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</si>
  <si>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</si>
  <si>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</si>
  <si>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</si>
  <si>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</si>
  <si>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</si>
  <si>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</si>
  <si>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</si>
  <si>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</si>
  <si>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</si>
  <si>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</si>
  <si>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</si>
  <si>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</si>
  <si>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</si>
  <si>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</si>
  <si>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</si>
  <si>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</si>
  <si>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</si>
  <si>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</si>
  <si>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</si>
  <si>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</si>
  <si>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</si>
  <si>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</si>
  <si>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</si>
  <si>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</si>
  <si>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</si>
  <si>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</si>
  <si>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</si>
  <si>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</si>
  <si>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</si>
  <si>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</si>
  <si>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</si>
  <si>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</si>
  <si>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</si>
  <si>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</si>
  <si>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</si>
  <si>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</si>
  <si>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</si>
  <si>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</si>
  <si>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</si>
  <si>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</si>
  <si>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</si>
  <si>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</si>
  <si>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</si>
  <si>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</si>
  <si>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</si>
  <si>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</si>
  <si>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</si>
  <si>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</si>
  <si>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</si>
  <si>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</si>
  <si>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</si>
  <si>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</si>
  <si>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</si>
  <si>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</si>
  <si>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</si>
  <si>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</si>
  <si>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</si>
  <si>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</si>
  <si>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</si>
  <si>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</si>
  <si>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</si>
  <si>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</si>
  <si>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</si>
  <si>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</si>
  <si>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</si>
  <si>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</si>
  <si>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</si>
  <si>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</si>
  <si>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</si>
  <si>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</si>
  <si>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</si>
  <si>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</si>
  <si>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</si>
  <si>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</si>
  <si>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</si>
  <si>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</si>
  <si>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</si>
  <si>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</si>
  <si>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</si>
  <si>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</si>
  <si>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</si>
  <si>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</si>
  <si>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</si>
  <si>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</si>
  <si>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</si>
  <si>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</si>
  <si>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</si>
  <si>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</si>
  <si>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</si>
  <si>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</si>
  <si>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</si>
  <si>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</si>
  <si>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</si>
  <si>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</si>
  <si>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</si>
  <si>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</si>
  <si>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</si>
  <si>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</si>
  <si>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</si>
  <si>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</si>
  <si>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</si>
  <si>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</si>
  <si>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</si>
  <si>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</si>
  <si>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</si>
  <si>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</si>
  <si>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</si>
  <si>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</si>
  <si>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</si>
  <si>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</si>
  <si>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</si>
  <si>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</si>
  <si>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</si>
  <si>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</si>
  <si>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</si>
  <si>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</si>
  <si>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</si>
  <si>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</si>
  <si>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</si>
  <si>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</si>
  <si>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</si>
  <si>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</si>
  <si>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</si>
  <si>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</si>
  <si>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</si>
  <si>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</si>
  <si>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</si>
  <si>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</si>
  <si>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</si>
  <si>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</si>
  <si>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</si>
  <si>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</si>
  <si>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</si>
  <si>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</si>
  <si>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</si>
  <si>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</si>
  <si>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</si>
  <si>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</si>
  <si>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</si>
  <si>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</si>
  <si>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</si>
  <si>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</si>
  <si>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</si>
  <si>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</si>
  <si>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</si>
  <si>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</si>
  <si>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</si>
  <si>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</si>
  <si>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</si>
  <si>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</si>
  <si>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</si>
  <si>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</si>
  <si>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</si>
  <si>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</si>
  <si>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</si>
  <si>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</si>
  <si>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</si>
  <si>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</si>
  <si>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</si>
  <si>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</si>
  <si>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</si>
  <si>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</si>
  <si>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</si>
  <si>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</si>
  <si>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</si>
  <si>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</si>
  <si>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</si>
  <si>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</si>
  <si>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</si>
  <si>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</si>
  <si>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</si>
  <si>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</si>
  <si>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</si>
  <si>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</si>
  <si>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</si>
  <si>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</si>
  <si>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</si>
  <si>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</si>
  <si>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</si>
  <si>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</si>
  <si>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</si>
  <si>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</si>
  <si>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</si>
  <si>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</si>
  <si>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</si>
  <si>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</si>
  <si>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</si>
  <si>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</si>
  <si>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</si>
  <si>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</si>
  <si>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</si>
  <si>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</si>
  <si>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</si>
  <si>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</si>
  <si>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</si>
  <si>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</si>
  <si>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</si>
  <si>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</si>
  <si>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</si>
  <si>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</si>
  <si>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</si>
  <si>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</si>
  <si>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</si>
  <si>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</si>
  <si>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</si>
  <si>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</si>
  <si>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</si>
  <si>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</si>
  <si>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</si>
  <si>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</si>
  <si>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</si>
  <si>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</si>
  <si>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</si>
  <si>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</si>
  <si>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</si>
  <si>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</si>
  <si>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</si>
  <si>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</si>
  <si>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</si>
  <si>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</si>
  <si>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</si>
  <si>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</si>
  <si>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</si>
  <si>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</si>
  <si>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</si>
  <si>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</si>
  <si>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</si>
  <si>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</si>
  <si>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</si>
  <si>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</si>
  <si>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</si>
  <si>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</si>
  <si>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</si>
  <si>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</si>
  <si>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</si>
  <si>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</si>
  <si>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</si>
  <si>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</si>
  <si>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</si>
  <si>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</si>
  <si>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</si>
  <si>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</si>
  <si>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</si>
  <si>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</si>
  <si>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</si>
  <si>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</si>
  <si>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</si>
  <si>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</si>
  <si>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</si>
  <si>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</si>
  <si>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</si>
  <si>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</si>
  <si>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</si>
  <si>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</si>
  <si>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</si>
  <si>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</si>
  <si>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</si>
  <si>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</si>
  <si>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</si>
  <si>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</si>
  <si>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</si>
  <si>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</si>
  <si>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</si>
  <si>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</si>
  <si>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</si>
  <si>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</si>
  <si>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</si>
  <si>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</si>
  <si>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</si>
  <si>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</si>
  <si>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</si>
  <si>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</si>
  <si>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</si>
  <si>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</si>
  <si>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</si>
  <si>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</si>
  <si>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</si>
  <si>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</si>
  <si>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</si>
  <si>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</si>
  <si>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</si>
  <si>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</si>
  <si>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</si>
  <si>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</si>
  <si>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</si>
  <si>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</si>
  <si>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</si>
  <si>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</si>
  <si>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</si>
  <si>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</si>
  <si>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</si>
  <si>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</si>
  <si>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</si>
  <si>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</si>
  <si>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</si>
  <si>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</si>
  <si>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</si>
  <si>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</si>
  <si>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</si>
  <si>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</si>
  <si>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</si>
  <si>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</si>
  <si>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</si>
  <si>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</si>
  <si>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</si>
  <si>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</si>
  <si>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</si>
  <si>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</si>
  <si>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</si>
  <si>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</si>
  <si>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</si>
  <si>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</si>
  <si>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</si>
  <si>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</si>
  <si>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</si>
  <si>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</si>
  <si>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</si>
  <si>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</si>
  <si>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</si>
  <si>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</si>
  <si>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</si>
  <si>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</si>
  <si>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</si>
  <si>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</si>
  <si>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</si>
  <si>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</si>
  <si>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</si>
  <si>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</si>
  <si>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</si>
  <si>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</si>
  <si>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</si>
  <si>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</si>
  <si>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</si>
  <si>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</si>
  <si>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</si>
  <si>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</si>
  <si>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</si>
  <si>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</si>
  <si>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</si>
  <si>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</si>
  <si>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</si>
  <si>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</si>
  <si>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</si>
  <si>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</si>
  <si>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</si>
  <si>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</si>
  <si>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</si>
  <si>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</si>
  <si>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</si>
  <si>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</si>
  <si>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</si>
  <si>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</si>
  <si>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</si>
  <si>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</si>
  <si>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</si>
  <si>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</si>
  <si>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</si>
  <si>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</si>
  <si>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</si>
  <si>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</si>
  <si>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</si>
  <si>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</si>
  <si>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</si>
  <si>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</si>
  <si>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</si>
  <si>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</si>
  <si>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</si>
  <si>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</si>
  <si>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</si>
  <si>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</si>
  <si>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</si>
  <si>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</si>
  <si>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</si>
  <si>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</si>
  <si>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</si>
  <si>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</si>
  <si>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</si>
  <si>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</si>
  <si>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</si>
  <si>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</si>
  <si>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</si>
  <si>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</si>
  <si>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</si>
  <si>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</si>
  <si>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</si>
  <si>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</si>
  <si>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</si>
  <si>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</si>
  <si>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</si>
  <si>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</si>
  <si>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</si>
  <si>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</si>
  <si>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</si>
  <si>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</si>
  <si>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</si>
  <si>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</si>
  <si>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</si>
  <si>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</si>
  <si>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</si>
  <si>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</si>
  <si>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</si>
  <si>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</si>
  <si>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</si>
  <si>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</si>
  <si>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</si>
  <si>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</si>
  <si>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</si>
  <si>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</si>
  <si>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</si>
  <si>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</si>
  <si>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</si>
  <si>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</si>
  <si>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</si>
  <si>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</si>
  <si>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</si>
  <si>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</si>
  <si>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</si>
  <si>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</si>
  <si>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</si>
  <si>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</si>
  <si>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</si>
  <si>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</si>
  <si>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</si>
  <si>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</si>
  <si>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</si>
  <si>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</si>
  <si>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</si>
  <si>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</si>
  <si>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</si>
  <si>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</si>
  <si>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</si>
  <si>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</si>
  <si>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</si>
  <si>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</si>
  <si>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</si>
  <si>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</si>
  <si>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</si>
  <si>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</si>
  <si>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</si>
  <si>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</si>
  <si>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</si>
  <si>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</si>
  <si>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</si>
  <si>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</si>
  <si>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</si>
  <si>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</si>
  <si>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</si>
  <si>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</si>
  <si>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</si>
  <si>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</si>
  <si>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</si>
  <si>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</si>
  <si>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</si>
  <si>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</si>
  <si>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</si>
  <si>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</si>
  <si>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</si>
  <si>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</si>
  <si>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</si>
  <si>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</si>
  <si>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</si>
  <si>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</si>
  <si>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</si>
  <si>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</si>
  <si>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</si>
  <si>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</si>
  <si>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</si>
  <si>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</si>
  <si>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</si>
  <si>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</si>
  <si>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</si>
  <si>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</si>
  <si>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</si>
  <si>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</si>
  <si>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</si>
  <si>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</si>
  <si>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</si>
  <si>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</si>
  <si>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</si>
  <si>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</si>
  <si>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</si>
  <si>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</si>
  <si>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</si>
  <si>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</si>
  <si>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</si>
  <si>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</si>
  <si>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</si>
  <si>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</si>
  <si>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</si>
  <si>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</si>
  <si>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</si>
  <si>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</si>
  <si>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</si>
  <si>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</si>
  <si>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</si>
  <si>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</si>
  <si>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</si>
  <si>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</si>
  <si>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</si>
  <si>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</si>
  <si>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</si>
  <si>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</si>
  <si>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</si>
  <si>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</si>
  <si>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</si>
  <si>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</si>
  <si>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</si>
  <si>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</si>
  <si>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</si>
  <si>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</si>
  <si>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</si>
  <si>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</si>
  <si>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</si>
  <si>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</si>
  <si>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</si>
  <si>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</si>
  <si>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</si>
  <si>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</si>
  <si>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</si>
  <si>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</si>
  <si>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</si>
  <si>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</si>
  <si>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</si>
  <si>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</si>
  <si>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</si>
  <si>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</si>
  <si>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</si>
  <si>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</si>
  <si>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</si>
  <si>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</si>
  <si>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</si>
  <si>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</si>
  <si>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</si>
  <si>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</si>
  <si>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</si>
  <si>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</si>
  <si>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</si>
  <si>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</si>
  <si>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</si>
  <si>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</si>
  <si>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</si>
  <si>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</si>
  <si>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</si>
  <si>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</si>
  <si>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</si>
  <si>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</si>
  <si>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</si>
  <si>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</si>
  <si>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</si>
  <si>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</si>
  <si>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</si>
  <si>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</si>
  <si>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</si>
  <si>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</si>
  <si>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</si>
  <si>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</si>
  <si>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</si>
  <si>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</si>
  <si>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</si>
  <si>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</si>
  <si>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</si>
  <si>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</si>
  <si>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</si>
  <si>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</si>
  <si>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</si>
  <si>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</si>
  <si>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</si>
  <si>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</si>
  <si>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</si>
  <si>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</si>
  <si>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</si>
  <si>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</si>
  <si>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</si>
  <si>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</si>
  <si>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</si>
  <si>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</si>
  <si>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</si>
  <si>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</si>
  <si>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</si>
  <si>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</si>
  <si>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</si>
  <si>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</si>
  <si>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</si>
  <si>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</si>
  <si>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</si>
  <si>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</si>
  <si>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</si>
  <si>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</si>
  <si>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</si>
  <si>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</si>
  <si>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</si>
  <si>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</si>
  <si>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</si>
  <si>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</si>
  <si>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</si>
  <si>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</si>
  <si>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</si>
  <si>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</si>
  <si>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</si>
  <si>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</si>
  <si>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</si>
  <si>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</si>
  <si>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</si>
  <si>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</si>
  <si>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</si>
  <si>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</si>
  <si>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</si>
  <si>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</si>
  <si>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</si>
  <si>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</si>
  <si>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</si>
  <si>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</si>
  <si>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</si>
  <si>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</si>
  <si>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</si>
  <si>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</si>
  <si>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</si>
  <si>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</si>
  <si>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</si>
  <si>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</si>
  <si>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</si>
  <si>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</si>
  <si>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</si>
  <si>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</si>
  <si>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</si>
  <si>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</si>
  <si>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</si>
  <si>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</si>
  <si>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</si>
  <si>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</si>
  <si>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</si>
  <si>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</si>
  <si>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</si>
  <si>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</si>
  <si>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</si>
  <si>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</si>
  <si>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</si>
  <si>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</si>
  <si>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</si>
  <si>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</si>
  <si>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</si>
  <si>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</si>
  <si>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</si>
  <si>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</si>
  <si>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</si>
  <si>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</si>
  <si>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</si>
  <si>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</si>
  <si>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</si>
  <si>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</si>
  <si>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</si>
  <si>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</si>
  <si>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</si>
  <si>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</si>
  <si>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</si>
  <si>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</si>
  <si>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</si>
  <si>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</si>
  <si>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</si>
  <si>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</si>
  <si>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</si>
  <si>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</si>
  <si>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</si>
  <si>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</si>
  <si>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</si>
  <si>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</si>
  <si>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</si>
  <si>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</si>
  <si>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</si>
  <si>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</si>
  <si>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</si>
  <si>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</si>
  <si>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</si>
  <si>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</si>
  <si>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</si>
  <si>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</si>
  <si>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</si>
  <si>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</si>
  <si>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</si>
  <si>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</si>
  <si>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</si>
  <si>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</si>
  <si>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</si>
  <si>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</si>
  <si>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</si>
  <si>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</si>
  <si>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</si>
  <si>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</si>
  <si>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</si>
  <si>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</si>
  <si>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</si>
  <si>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</si>
  <si>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</si>
  <si>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</si>
  <si>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</si>
  <si>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</si>
  <si>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</si>
  <si>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</si>
  <si>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</si>
  <si>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</si>
  <si>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</si>
  <si>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</si>
  <si>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</si>
  <si>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</si>
  <si>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</si>
  <si>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</si>
  <si>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</si>
  <si>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</si>
  <si>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</si>
  <si>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</si>
  <si>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</si>
  <si>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</si>
  <si>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</si>
  <si>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</si>
  <si>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</si>
  <si>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</si>
  <si>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</si>
  <si>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</si>
  <si>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</si>
  <si>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</si>
  <si>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</si>
  <si>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</si>
  <si>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</si>
  <si>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</si>
  <si>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</si>
  <si>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</si>
  <si>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</si>
  <si>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</si>
  <si>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</si>
  <si>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</si>
  <si>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</si>
  <si>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</si>
  <si>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</si>
  <si>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</si>
  <si>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</si>
  <si>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</si>
  <si>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</si>
  <si>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</si>
  <si>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</si>
  <si>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</si>
  <si>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</si>
  <si>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</si>
  <si>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</si>
  <si>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</si>
  <si>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</si>
  <si>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</si>
  <si>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</si>
  <si>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</si>
  <si>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</si>
  <si>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</si>
  <si>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</si>
  <si>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</si>
  <si>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</si>
  <si>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</si>
  <si>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</si>
  <si>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</si>
  <si>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</si>
  <si>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</si>
  <si>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</si>
  <si>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</si>
  <si>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</si>
  <si>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</si>
  <si>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</si>
  <si>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</si>
  <si>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</si>
  <si>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</si>
  <si>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</si>
  <si>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</si>
  <si>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</si>
  <si>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</si>
  <si>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</si>
  <si>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</si>
  <si>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</si>
  <si>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</si>
  <si>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</si>
  <si>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</si>
  <si>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</si>
  <si>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</si>
  <si>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</si>
  <si>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</si>
  <si>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</si>
  <si>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</si>
  <si>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</si>
  <si>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</si>
  <si>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</si>
  <si>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</si>
  <si>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</si>
  <si>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</si>
  <si>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</si>
  <si>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</si>
  <si>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</si>
  <si>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</si>
  <si>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</si>
  <si>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</si>
  <si>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</si>
  <si>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</si>
  <si>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</si>
  <si>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</si>
  <si>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</si>
  <si>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</si>
  <si>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</si>
  <si>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</si>
  <si>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</si>
  <si>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</si>
  <si>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</si>
  <si>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</si>
  <si>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</si>
  <si>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</si>
  <si>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</si>
  <si>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</si>
  <si>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</si>
  <si>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</si>
  <si>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</si>
  <si>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</si>
  <si>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</si>
  <si>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</si>
  <si>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</si>
  <si>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</si>
  <si>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</si>
  <si>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</si>
  <si>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</si>
  <si>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</si>
  <si>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</si>
  <si>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</si>
  <si>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</si>
  <si>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</si>
  <si>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</si>
  <si>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</si>
  <si>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</si>
  <si>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</si>
  <si>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</si>
  <si>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</si>
  <si>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</si>
  <si>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</si>
  <si>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</si>
  <si>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</si>
  <si>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</si>
  <si>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</si>
  <si>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</si>
  <si>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</si>
  <si>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</si>
  <si>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</si>
  <si>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</si>
  <si>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</si>
  <si>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</si>
  <si>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</si>
  <si>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</si>
  <si>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</si>
  <si>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</si>
  <si>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</si>
  <si>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</si>
  <si>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</si>
  <si>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</si>
  <si>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</si>
  <si>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</si>
  <si>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</si>
  <si>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</si>
  <si>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</si>
  <si>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</si>
  <si>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</si>
  <si>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</si>
  <si>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</si>
  <si>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</si>
  <si>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</si>
  <si>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</si>
  <si>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</si>
  <si>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</si>
  <si>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</si>
  <si>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</si>
  <si>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</si>
  <si>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</si>
  <si>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</si>
  <si>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</si>
  <si>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</si>
  <si>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</si>
  <si>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</si>
  <si>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</si>
  <si>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</si>
  <si>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</si>
  <si>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</si>
  <si>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</si>
  <si>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</si>
  <si>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</si>
  <si>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</si>
  <si>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</si>
  <si>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</si>
  <si>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</si>
  <si>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</si>
  <si>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</si>
  <si>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</si>
  <si>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</si>
  <si>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</si>
  <si>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</si>
  <si>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</si>
  <si>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</si>
  <si>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</si>
  <si>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</si>
  <si>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</si>
  <si>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</si>
  <si>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</si>
  <si>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</si>
  <si>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</si>
  <si>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</si>
  <si>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</si>
  <si>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</si>
  <si>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</si>
  <si>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</si>
  <si>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</si>
  <si>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</si>
  <si>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</si>
  <si>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</si>
  <si>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</si>
  <si>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</si>
  <si>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</si>
  <si>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</si>
  <si>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</si>
  <si>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</si>
  <si>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</si>
  <si>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</si>
  <si>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</si>
  <si>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</si>
  <si>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</si>
  <si>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</si>
  <si>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</si>
  <si>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</si>
  <si>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</si>
  <si>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</si>
  <si>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</si>
  <si>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</si>
  <si>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</si>
  <si>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</si>
  <si>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</si>
  <si>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</si>
  <si>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</si>
  <si>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</si>
  <si>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</si>
  <si>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</si>
  <si>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</si>
  <si>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</si>
  <si>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</si>
  <si>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</si>
  <si>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</si>
  <si>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</si>
  <si>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</si>
  <si>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</si>
  <si>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</si>
  <si>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</si>
  <si>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</si>
  <si>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</si>
  <si>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</si>
  <si>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</si>
  <si>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</si>
  <si>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</si>
  <si>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</si>
  <si>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</si>
  <si>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</si>
  <si>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</si>
  <si>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</si>
  <si>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</si>
  <si>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</si>
  <si>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</si>
  <si>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</si>
  <si>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</si>
  <si>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</si>
  <si>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</si>
  <si>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</si>
  <si>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</si>
  <si>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</si>
  <si>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</si>
  <si>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</si>
  <si>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</si>
  <si>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</si>
  <si>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</si>
  <si>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</si>
  <si>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</si>
  <si>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</si>
  <si>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</si>
  <si>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</si>
  <si>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</si>
  <si>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</si>
  <si>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</si>
  <si>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</si>
  <si>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</si>
  <si>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</si>
  <si>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</si>
  <si>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</si>
  <si>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</si>
  <si>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</si>
  <si>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</si>
  <si>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</si>
  <si>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</si>
  <si>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</si>
  <si>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</si>
  <si>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</si>
  <si>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</si>
  <si>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</si>
  <si>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</si>
  <si>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</si>
  <si>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</si>
  <si>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</si>
  <si>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</si>
  <si>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</si>
  <si>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</si>
  <si>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</si>
  <si>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</si>
  <si>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</si>
  <si>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</si>
  <si>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</si>
  <si>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</si>
  <si>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</si>
  <si>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</si>
  <si>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</si>
  <si>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</si>
  <si>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</si>
  <si>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</si>
  <si>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</si>
  <si>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</si>
  <si>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</si>
  <si>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</si>
  <si>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</si>
  <si>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</si>
  <si>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</si>
  <si>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</si>
  <si>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</si>
  <si>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</si>
  <si>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</si>
  <si>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</si>
  <si>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</si>
  <si>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</si>
  <si>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</si>
  <si>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</si>
  <si>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</si>
  <si>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</si>
  <si>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</si>
  <si>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</si>
  <si>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</si>
  <si>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</si>
  <si>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</si>
  <si>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</si>
  <si>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</si>
  <si>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</si>
  <si>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</si>
  <si>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</si>
  <si>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</si>
  <si>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</si>
  <si>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</si>
  <si>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</si>
  <si>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</si>
  <si>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</si>
  <si>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</si>
  <si>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</si>
  <si>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</si>
  <si>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</si>
  <si>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</si>
  <si>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</si>
  <si>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</si>
  <si>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</si>
  <si>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</si>
  <si>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</si>
  <si>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</si>
  <si>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</si>
  <si>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</si>
  <si>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</si>
  <si>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</si>
  <si>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</si>
  <si>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</si>
  <si>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</si>
  <si>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</si>
  <si>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</si>
  <si>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</si>
  <si>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</si>
  <si>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</si>
  <si>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</si>
  <si>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</si>
  <si>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</si>
  <si>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</si>
  <si>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</si>
  <si>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</si>
  <si>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</si>
  <si>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</si>
  <si>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</si>
  <si>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</si>
  <si>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</si>
  <si>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</si>
  <si>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</si>
  <si>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</si>
  <si>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</si>
  <si>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</si>
  <si>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</si>
  <si>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</si>
  <si>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</si>
  <si>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</si>
  <si>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</si>
  <si>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</si>
  <si>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</si>
  <si>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</si>
  <si>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</si>
  <si>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</si>
  <si>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</si>
  <si>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</si>
  <si>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</si>
  <si>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</si>
  <si>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</si>
  <si>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</si>
  <si>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</si>
  <si>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</si>
  <si>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</si>
  <si>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</si>
  <si>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</si>
  <si>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</si>
  <si>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</si>
  <si>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</si>
  <si>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</si>
  <si>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</si>
  <si>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</si>
  <si>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</si>
  <si>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</si>
  <si>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</si>
  <si>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</si>
  <si>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</si>
  <si>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</si>
  <si>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</si>
  <si>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</si>
  <si>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</si>
  <si>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</si>
  <si>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</si>
  <si>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</si>
  <si>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</si>
  <si>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</si>
  <si>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</si>
  <si>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</si>
  <si>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</si>
  <si>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</si>
  <si>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</si>
  <si>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</si>
  <si>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</si>
  <si>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</si>
  <si>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</si>
  <si>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</si>
  <si>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</si>
  <si>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</si>
  <si>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</si>
  <si>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</si>
  <si>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</si>
  <si>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</si>
  <si>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</si>
  <si>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</si>
  <si>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</si>
  <si>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</si>
  <si>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</si>
  <si>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</si>
  <si>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</si>
  <si>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</si>
  <si>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</si>
  <si>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</si>
  <si>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</si>
  <si>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</si>
  <si>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</si>
  <si>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</si>
  <si>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</si>
  <si>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</si>
  <si>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</si>
  <si>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</si>
  <si>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</si>
  <si>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</si>
  <si>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</si>
  <si>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</si>
  <si>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</si>
  <si>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</si>
  <si>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</si>
  <si>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</si>
  <si>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</si>
  <si>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</si>
  <si>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</si>
  <si>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</si>
  <si>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</si>
  <si>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</si>
  <si>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</si>
  <si>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</si>
  <si>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</si>
  <si>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</si>
  <si>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</si>
  <si>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</si>
  <si>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</si>
  <si>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</si>
  <si>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</si>
  <si>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</si>
  <si>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</si>
  <si>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</si>
  <si>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</si>
  <si>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</si>
  <si>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</si>
  <si>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</si>
  <si>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</si>
  <si>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</si>
  <si>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</si>
  <si>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</si>
  <si>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</si>
  <si>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</si>
  <si>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</si>
  <si>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</si>
  <si>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</si>
  <si>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</si>
  <si>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</si>
  <si>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</si>
  <si>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</si>
  <si>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</si>
  <si>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</si>
  <si>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</si>
  <si>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</si>
  <si>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</si>
  <si>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</si>
  <si>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</si>
  <si>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</si>
  <si>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</si>
  <si>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</si>
  <si>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</si>
  <si>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</si>
  <si>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</si>
  <si>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</si>
  <si>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</si>
  <si>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</si>
  <si>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</si>
  <si>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</si>
  <si>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</si>
  <si>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</si>
  <si>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</si>
  <si>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</si>
  <si>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</si>
  <si>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</si>
  <si>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</si>
  <si>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</si>
  <si>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</si>
  <si>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</si>
  <si>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</si>
  <si>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</si>
  <si>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</si>
  <si>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</si>
  <si>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</si>
  <si>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</si>
  <si>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</si>
  <si>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</si>
  <si>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</si>
  <si>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</si>
  <si>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</si>
  <si>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</si>
  <si>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</si>
  <si>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</si>
  <si>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</si>
  <si>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</si>
  <si>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</si>
  <si>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</si>
  <si>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</si>
  <si>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</si>
  <si>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</si>
  <si>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</si>
  <si>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</si>
  <si>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</si>
  <si>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</si>
  <si>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</si>
  <si>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</si>
  <si>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</si>
  <si>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</si>
  <si>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</si>
  <si>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</si>
  <si>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</si>
  <si>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</si>
  <si>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</si>
  <si>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</si>
  <si>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</si>
  <si>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</si>
  <si>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</si>
  <si>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</si>
  <si>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</si>
  <si>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</si>
  <si>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</si>
  <si>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</si>
  <si>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</si>
  <si>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</si>
  <si>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</si>
  <si>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</si>
  <si>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</si>
  <si>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</si>
  <si>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</si>
  <si>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</si>
  <si>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</si>
  <si>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</si>
  <si>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</si>
  <si>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</si>
  <si>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</si>
  <si>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</si>
  <si>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</si>
  <si>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</si>
  <si>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</si>
  <si>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</si>
  <si>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</si>
  <si>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</si>
  <si>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</si>
  <si>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</si>
  <si>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</si>
  <si>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</si>
  <si>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</si>
  <si>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</si>
  <si>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</si>
  <si>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</si>
  <si>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</si>
  <si>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</si>
  <si>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</si>
  <si>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</si>
  <si>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</si>
  <si>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</si>
  <si>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</si>
  <si>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</si>
  <si>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</si>
  <si>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</si>
  <si>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</si>
  <si>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</si>
  <si>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</si>
  <si>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</si>
  <si>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</si>
  <si>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</si>
  <si>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</si>
  <si>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</si>
  <si>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</si>
  <si>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</si>
  <si>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</si>
  <si>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</si>
  <si>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</si>
  <si>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</si>
  <si>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</si>
  <si>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</si>
  <si>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</si>
  <si>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</si>
  <si>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</si>
  <si>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</si>
  <si>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</si>
  <si>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</si>
  <si>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</si>
  <si>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</si>
  <si>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</si>
  <si>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</si>
  <si>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</si>
  <si>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</si>
  <si>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</si>
  <si>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</si>
  <si>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</si>
  <si>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</si>
  <si>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</si>
  <si>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</si>
  <si>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</si>
  <si>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</si>
  <si>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</si>
  <si>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</si>
  <si>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</si>
  <si>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</si>
  <si>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</si>
  <si>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</si>
  <si>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</si>
  <si>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</si>
  <si>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</si>
  <si>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</si>
  <si>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</si>
  <si>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</si>
  <si>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</si>
  <si>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</si>
  <si>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</si>
  <si>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</si>
  <si>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</si>
  <si>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</si>
  <si>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</si>
  <si>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</si>
  <si>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</si>
  <si>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</si>
  <si>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</si>
  <si>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</si>
  <si>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</si>
  <si>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</si>
  <si>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</si>
  <si>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</si>
  <si>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</si>
  <si>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</si>
  <si>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</si>
  <si>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</si>
  <si>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</si>
  <si>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</si>
  <si>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</si>
  <si>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</si>
  <si>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</si>
  <si>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</si>
  <si>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</si>
  <si>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</si>
  <si>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</si>
  <si>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</si>
  <si>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</si>
  <si>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</si>
  <si>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</si>
  <si>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</si>
  <si>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</si>
  <si>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</si>
  <si>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</si>
  <si>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</si>
  <si>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</si>
  <si>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</si>
  <si>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</si>
  <si>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</si>
  <si>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</si>
  <si>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</si>
  <si>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</si>
  <si>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</si>
  <si>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</si>
  <si>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</si>
  <si>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</si>
  <si>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</si>
  <si>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</si>
  <si>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</si>
  <si>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</si>
  <si>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</si>
  <si>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</si>
  <si>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</si>
  <si>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</si>
  <si>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</si>
  <si>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</si>
  <si>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</si>
  <si>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</si>
  <si>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</si>
  <si>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</si>
  <si>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</si>
  <si>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</si>
  <si>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</si>
  <si>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</si>
  <si>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</si>
  <si>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</si>
  <si>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</si>
  <si>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</si>
  <si>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</si>
  <si>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</si>
  <si>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</si>
  <si>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</si>
  <si>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</si>
  <si>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</si>
  <si>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</si>
  <si>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</si>
  <si>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</si>
  <si>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</si>
  <si>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</si>
  <si>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</si>
  <si>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</si>
  <si>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</si>
  <si>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</si>
  <si>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</si>
  <si>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</si>
  <si>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</si>
  <si>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</si>
  <si>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</si>
  <si>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</si>
  <si>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</si>
  <si>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</si>
  <si>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</si>
  <si>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</si>
  <si>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</si>
  <si>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</si>
  <si>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</si>
  <si>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</si>
  <si>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</si>
  <si>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</si>
  <si>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</si>
  <si>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</si>
  <si>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</si>
  <si>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</si>
  <si>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</si>
  <si>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</si>
  <si>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</si>
  <si>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</si>
  <si>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</si>
  <si>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</si>
  <si>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</si>
  <si>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</si>
  <si>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</si>
  <si>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</si>
  <si>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</si>
  <si>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</si>
  <si>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</si>
  <si>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</si>
  <si>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</si>
  <si>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</si>
  <si>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</si>
  <si>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</si>
  <si>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</si>
  <si>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</si>
  <si>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</si>
  <si>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</si>
  <si>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</si>
  <si>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</si>
  <si>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</si>
  <si>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</si>
  <si>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</si>
  <si>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</si>
  <si>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</si>
  <si>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</si>
  <si>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</si>
  <si>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</si>
  <si>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</si>
  <si>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</si>
  <si>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</si>
  <si>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</si>
  <si>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</si>
  <si>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</si>
  <si>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</si>
  <si>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</si>
  <si>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</si>
  <si>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</si>
  <si>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</si>
  <si>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</si>
  <si>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</si>
  <si>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</si>
  <si>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</si>
  <si>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</si>
  <si>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</si>
  <si>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</si>
  <si>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</si>
  <si>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</si>
  <si>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</si>
  <si>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</si>
  <si>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</si>
  <si>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</si>
  <si>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</si>
  <si>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</si>
  <si>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</si>
  <si>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</si>
  <si>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</si>
  <si>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</si>
  <si>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</si>
  <si>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</si>
  <si>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</si>
  <si>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</si>
  <si>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</si>
  <si>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</si>
  <si>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</si>
  <si>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</si>
  <si>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</si>
  <si>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</si>
  <si>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</si>
  <si>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</si>
  <si>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</si>
  <si>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</si>
  <si>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</si>
  <si>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</si>
  <si>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</si>
  <si>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</si>
  <si>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</si>
  <si>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</si>
  <si>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</si>
  <si>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</si>
  <si>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</si>
  <si>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</si>
  <si>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</si>
  <si>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</si>
  <si>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</si>
  <si>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</si>
  <si>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</si>
  <si>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</si>
  <si>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</si>
  <si>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</si>
  <si>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</si>
  <si>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</si>
  <si>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</si>
  <si>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</si>
  <si>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</si>
  <si>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</si>
  <si>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</si>
  <si>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</si>
  <si>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</si>
  <si>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</si>
  <si>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</si>
  <si>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</si>
  <si>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</si>
  <si>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</si>
  <si>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</si>
  <si>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</si>
  <si>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</si>
  <si>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</si>
  <si>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</si>
  <si>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</si>
  <si>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</si>
  <si>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</si>
  <si>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</si>
  <si>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</si>
  <si>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</si>
  <si>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</si>
  <si>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</si>
  <si>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</si>
  <si>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</si>
  <si>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</si>
  <si>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</si>
  <si>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</si>
  <si>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</si>
  <si>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</si>
  <si>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</si>
  <si>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</si>
  <si>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</si>
  <si>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</si>
  <si>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</si>
  <si>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</si>
  <si>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</si>
  <si>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</si>
  <si>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</si>
  <si>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</si>
  <si>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</si>
  <si>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</si>
  <si>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</si>
  <si>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</si>
  <si>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</si>
  <si>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</si>
  <si>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</si>
  <si>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</si>
  <si>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</si>
  <si>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</si>
  <si>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</si>
  <si>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</si>
  <si>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</si>
  <si>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</si>
  <si>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</si>
  <si>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</si>
  <si>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</si>
  <si>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</si>
  <si>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</si>
  <si>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</si>
  <si>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</si>
  <si>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</si>
  <si>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</si>
  <si>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</si>
  <si>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</si>
  <si>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</si>
  <si>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</si>
  <si>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</si>
  <si>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</si>
  <si>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</si>
  <si>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</si>
  <si>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</si>
  <si>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</si>
  <si>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</si>
  <si>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</si>
  <si>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</si>
  <si>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</si>
  <si>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</si>
  <si>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</si>
  <si>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</si>
  <si>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</si>
  <si>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</si>
  <si>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</si>
  <si>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</si>
  <si>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</si>
  <si>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</si>
  <si>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</si>
  <si>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</si>
  <si>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</si>
  <si>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</si>
  <si>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</si>
  <si>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</si>
  <si>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</si>
  <si>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</si>
  <si>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</si>
  <si>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</si>
  <si>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</si>
  <si>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</si>
  <si>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</si>
  <si>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</si>
  <si>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</si>
  <si>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</si>
  <si>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</si>
  <si>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</si>
  <si>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</si>
  <si>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</si>
  <si>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</si>
  <si>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</si>
  <si>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</si>
  <si>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</si>
  <si>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</si>
  <si>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</si>
  <si>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</si>
  <si>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</si>
  <si>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</si>
  <si>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</si>
  <si>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</si>
  <si>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</si>
  <si>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</si>
  <si>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</si>
  <si>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</si>
  <si>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</si>
  <si>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</si>
  <si>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</si>
  <si>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</si>
  <si>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</si>
  <si>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</si>
  <si>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</si>
  <si>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</si>
  <si>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</si>
  <si>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</si>
  <si>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</si>
  <si>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</si>
  <si>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</si>
  <si>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</si>
  <si>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</si>
  <si>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</si>
  <si>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</si>
  <si>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</si>
  <si>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</si>
  <si>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</si>
  <si>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</si>
  <si>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</si>
  <si>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</si>
  <si>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</si>
  <si>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</si>
  <si>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</si>
  <si>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</si>
  <si>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</si>
  <si>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</si>
  <si>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</si>
  <si>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</si>
  <si>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</si>
  <si>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</si>
  <si>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</si>
  <si>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</si>
  <si>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</si>
  <si>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</si>
  <si>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</si>
  <si>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</si>
  <si>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</si>
  <si>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</si>
  <si>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</si>
  <si>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</si>
  <si>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</si>
  <si>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</si>
  <si>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</si>
  <si>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</si>
  <si>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</si>
  <si>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</si>
  <si>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</si>
  <si>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</si>
  <si>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</si>
  <si>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</si>
  <si>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</si>
  <si>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</si>
  <si>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</si>
  <si>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</si>
  <si>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</si>
  <si>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</si>
  <si>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</si>
  <si>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</si>
  <si>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</si>
  <si>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</si>
  <si>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</si>
  <si>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</si>
  <si>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</si>
  <si>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</si>
  <si>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</si>
  <si>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</si>
  <si>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</si>
  <si>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</si>
  <si>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</si>
  <si>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</si>
  <si>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</si>
  <si>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</si>
  <si>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</si>
  <si>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</si>
  <si>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</si>
  <si>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</si>
  <si>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</si>
  <si>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</si>
  <si>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</si>
  <si>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</si>
  <si>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</si>
  <si>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</si>
  <si>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</si>
  <si>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</si>
  <si>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</si>
  <si>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</si>
  <si>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</si>
  <si>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</si>
  <si>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</si>
  <si>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</si>
  <si>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</si>
  <si>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</si>
  <si>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</si>
  <si>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</si>
  <si>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</si>
  <si>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</si>
  <si>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</si>
  <si>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</si>
  <si>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</si>
  <si>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</si>
  <si>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</si>
  <si>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</si>
  <si>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</si>
  <si>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</si>
  <si>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</si>
  <si>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</si>
  <si>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</si>
  <si>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</si>
  <si>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</si>
  <si>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</si>
  <si>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</si>
  <si>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</si>
  <si>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</si>
  <si>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</si>
  <si>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</si>
  <si>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</si>
  <si>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</si>
  <si>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</si>
  <si>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</si>
  <si>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</si>
  <si>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</si>
  <si>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</si>
  <si>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</si>
  <si>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</si>
  <si>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</si>
  <si>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</si>
  <si>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</si>
  <si>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</si>
  <si>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</si>
  <si>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</si>
  <si>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</si>
  <si>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</si>
  <si>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</si>
  <si>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</si>
  <si>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</si>
  <si>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</si>
  <si>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</si>
  <si>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</si>
  <si>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</si>
  <si>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</si>
  <si>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</si>
  <si>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</si>
  <si>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</si>
  <si>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</si>
  <si>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</si>
  <si>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</si>
  <si>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</si>
  <si>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</si>
  <si>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</si>
  <si>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</si>
  <si>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</si>
  <si>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</si>
  <si>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</si>
  <si>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</si>
  <si>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</si>
  <si>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</si>
  <si>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</si>
  <si>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</si>
  <si>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</si>
  <si>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</si>
  <si>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</si>
  <si>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</si>
  <si>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</si>
  <si>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</si>
  <si>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</si>
  <si>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</si>
  <si>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</si>
  <si>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</si>
  <si>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</si>
  <si>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</si>
  <si>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</si>
  <si>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</si>
  <si>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</si>
  <si>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</si>
  <si>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</si>
  <si>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</si>
  <si>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</si>
  <si>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</si>
  <si>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</si>
  <si>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</si>
  <si>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</si>
  <si>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</si>
  <si>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</si>
  <si>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</si>
  <si>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</si>
  <si>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</si>
  <si>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</si>
  <si>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</si>
  <si>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</si>
  <si>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</si>
  <si>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</si>
  <si>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</si>
  <si>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</si>
  <si>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</si>
  <si>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</si>
  <si>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</si>
  <si>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</si>
  <si>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</si>
  <si>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</si>
  <si>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</si>
  <si>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</si>
  <si>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</si>
  <si>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</si>
  <si>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</si>
  <si>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</si>
  <si>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</si>
  <si>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</si>
  <si>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</si>
  <si>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</si>
  <si>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</si>
  <si>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</si>
  <si>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</si>
  <si>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</si>
  <si>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</si>
  <si>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</si>
  <si>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</si>
  <si>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</si>
  <si>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</si>
  <si>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</si>
  <si>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</si>
  <si>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</si>
  <si>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</si>
  <si>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</si>
  <si>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</si>
  <si>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</si>
  <si>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</si>
  <si>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</si>
  <si>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</si>
  <si>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</si>
  <si>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</si>
  <si>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</si>
  <si>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</si>
  <si>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</si>
  <si>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</si>
  <si>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</si>
  <si>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</si>
  <si>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</si>
  <si>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</si>
  <si>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</si>
  <si>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</si>
  <si>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</si>
  <si>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</si>
  <si>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</si>
  <si>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</si>
  <si>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</si>
  <si>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</si>
  <si>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</si>
  <si>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</si>
  <si>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</si>
  <si>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</si>
  <si>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</si>
  <si>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</si>
  <si>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</si>
  <si>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</si>
  <si>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</si>
  <si>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</si>
  <si>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</si>
  <si>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</si>
  <si>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</si>
  <si>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</si>
  <si>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</si>
  <si>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</si>
  <si>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</si>
  <si>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</si>
  <si>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</si>
  <si>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</si>
  <si>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</si>
  <si>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</si>
  <si>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</si>
  <si>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</si>
  <si>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</si>
  <si>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</si>
  <si>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</si>
  <si>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</si>
  <si>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</si>
  <si>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</si>
  <si>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</si>
  <si>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</si>
  <si>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</si>
  <si>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</si>
  <si>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</si>
  <si>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</si>
  <si>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</si>
  <si>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</si>
  <si>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</si>
  <si>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</si>
  <si>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</si>
  <si>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</si>
  <si>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</si>
  <si>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</si>
  <si>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</si>
  <si>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</si>
  <si>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</si>
  <si>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</si>
  <si>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</si>
  <si>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</si>
  <si>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</si>
  <si>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</si>
  <si>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</si>
  <si>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</si>
  <si>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</si>
  <si>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</si>
  <si>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</si>
  <si>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</si>
  <si>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</si>
  <si>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</si>
  <si>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</si>
  <si>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</si>
  <si>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</si>
  <si>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</si>
  <si>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</si>
  <si>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</si>
  <si>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</si>
  <si>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</si>
  <si>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</si>
  <si>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</si>
  <si>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</si>
  <si>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</si>
  <si>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</si>
  <si>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</si>
  <si>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</si>
  <si>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</si>
  <si>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</si>
  <si>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</si>
  <si>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</si>
  <si>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</si>
  <si>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</si>
  <si>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</si>
  <si>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</si>
  <si>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</si>
  <si>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</si>
  <si>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</si>
  <si>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</si>
  <si>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</si>
  <si>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</si>
  <si>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</si>
  <si>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</si>
  <si>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</si>
  <si>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</si>
  <si>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</si>
  <si>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</si>
  <si>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</si>
  <si>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</si>
  <si>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</si>
  <si>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</si>
  <si>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</si>
  <si>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</si>
  <si>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</si>
  <si>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</si>
  <si>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</si>
  <si>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</si>
  <si>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</si>
  <si>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</si>
  <si>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</si>
  <si>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</si>
  <si>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</si>
  <si>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</si>
  <si>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</si>
  <si>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</si>
  <si>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</si>
  <si>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</si>
  <si>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</si>
  <si>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</si>
  <si>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</si>
  <si>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</si>
  <si>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</si>
  <si>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</si>
  <si>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</si>
  <si>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</si>
  <si>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</si>
  <si>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</si>
  <si>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</si>
  <si>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</si>
  <si>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</si>
  <si>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</si>
  <si>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</si>
  <si>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</si>
  <si>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</si>
  <si>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</si>
  <si>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</si>
  <si>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</si>
  <si>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</si>
  <si>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</si>
  <si>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</si>
  <si>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</si>
  <si>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</si>
  <si>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</si>
  <si>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</si>
  <si>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</si>
  <si>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</si>
  <si>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</si>
  <si>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</si>
  <si>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</si>
  <si>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</si>
  <si>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</si>
  <si>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</si>
  <si>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</si>
  <si>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</si>
  <si>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</si>
  <si>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</si>
  <si>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</si>
  <si>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</si>
  <si>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</si>
  <si>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</si>
  <si>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</si>
  <si>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</si>
  <si>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</si>
  <si>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</si>
  <si>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</si>
  <si>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</si>
  <si>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</si>
  <si>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</si>
  <si>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</si>
  <si>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</si>
  <si>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</si>
  <si>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</si>
  <si>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</si>
  <si>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</si>
  <si>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</si>
  <si>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</si>
  <si>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</si>
  <si>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</si>
  <si>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</si>
  <si>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</si>
  <si>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</si>
  <si>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</si>
  <si>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</si>
  <si>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</si>
  <si>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</si>
  <si>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</si>
  <si>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</si>
  <si>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</si>
  <si>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</si>
  <si>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</si>
  <si>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</si>
  <si>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</si>
  <si>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</si>
  <si>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</si>
  <si>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</si>
  <si>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</si>
  <si>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</si>
  <si>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</si>
  <si>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</si>
  <si>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</si>
  <si>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</si>
  <si>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</si>
  <si>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</si>
  <si>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</si>
  <si>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</si>
  <si>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</si>
  <si>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</si>
  <si>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</si>
  <si>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</si>
  <si>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</si>
  <si>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</si>
  <si>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</si>
  <si>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</si>
  <si>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</si>
  <si>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</si>
  <si>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</si>
  <si>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</si>
  <si>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</si>
  <si>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</si>
  <si>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</si>
  <si>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</si>
  <si>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</si>
  <si>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</si>
  <si>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</si>
  <si>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</si>
  <si>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</si>
  <si>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</si>
  <si>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</si>
  <si>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</si>
  <si>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</si>
  <si>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</si>
  <si>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</si>
  <si>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</si>
  <si>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</si>
  <si>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</si>
  <si>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</si>
  <si>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</si>
  <si>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</si>
  <si>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</si>
  <si>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</si>
  <si>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</si>
  <si>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</si>
  <si>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</si>
  <si>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</si>
  <si>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</si>
  <si>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</si>
  <si>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</si>
  <si>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</si>
  <si>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</si>
  <si>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</si>
  <si>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</si>
  <si>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</si>
  <si>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</si>
  <si>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</si>
  <si>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</si>
  <si>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</si>
  <si>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</si>
  <si>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</si>
  <si>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</si>
  <si>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</si>
  <si>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</si>
  <si>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</si>
  <si>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</si>
  <si>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</si>
  <si>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</si>
  <si>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</si>
  <si>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</si>
  <si>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</si>
  <si>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</si>
  <si>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</si>
  <si>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</si>
  <si>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</si>
  <si>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</si>
  <si>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</si>
  <si>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</si>
  <si>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</si>
  <si>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</si>
  <si>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</si>
  <si>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</si>
  <si>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</si>
  <si>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</si>
  <si>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</si>
  <si>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</si>
  <si>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</si>
  <si>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</si>
  <si>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</si>
  <si>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</si>
  <si>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</si>
  <si>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</si>
  <si>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</si>
  <si>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</si>
  <si>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</si>
  <si>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</si>
  <si>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</si>
  <si>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</si>
  <si>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</si>
  <si>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</si>
  <si>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</si>
  <si>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</si>
  <si>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</si>
  <si>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</si>
  <si>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</si>
  <si>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</si>
  <si>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</si>
  <si>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</si>
  <si>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</si>
  <si>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</si>
  <si>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</si>
  <si>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</si>
  <si>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</si>
  <si>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</si>
  <si>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</si>
  <si>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</si>
  <si>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</si>
  <si>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</si>
  <si>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</si>
  <si>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</si>
  <si>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</si>
  <si>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</si>
  <si>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</si>
  <si>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</si>
  <si>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</si>
  <si>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</si>
  <si>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</si>
  <si>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</si>
  <si>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</si>
  <si>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</si>
  <si>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</si>
  <si>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</si>
  <si>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</si>
  <si>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</si>
  <si>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</si>
  <si>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</si>
  <si>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</si>
  <si>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</si>
  <si>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</si>
  <si>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</si>
  <si>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</si>
  <si>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</si>
  <si>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</si>
  <si>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</si>
  <si>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</si>
  <si>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</si>
  <si>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</si>
  <si>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</si>
  <si>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</si>
  <si>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</si>
  <si>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</si>
  <si>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</si>
  <si>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</si>
  <si>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</si>
  <si>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</si>
  <si>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</si>
  <si>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</si>
  <si>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</si>
  <si>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</si>
  <si>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</si>
  <si>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</si>
  <si>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</si>
  <si>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</si>
  <si>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</si>
  <si>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</si>
  <si>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</si>
  <si>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</si>
  <si>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</si>
  <si>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</si>
  <si>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</si>
  <si>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</si>
  <si>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</si>
  <si>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</si>
  <si>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</si>
  <si>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</si>
  <si>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</si>
  <si>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</si>
  <si>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</si>
  <si>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</si>
  <si>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</si>
  <si>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</si>
  <si>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</si>
  <si>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</si>
  <si>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</si>
  <si>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</si>
  <si>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</si>
  <si>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</si>
  <si>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</si>
  <si>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</si>
  <si>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</si>
  <si>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</si>
  <si>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</si>
  <si>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</si>
  <si>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</si>
  <si>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</si>
  <si>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</si>
  <si>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</si>
  <si>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</si>
  <si>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</si>
  <si>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</si>
  <si>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</si>
  <si>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</si>
  <si>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</si>
  <si>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</si>
  <si>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</si>
  <si>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</si>
  <si>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</si>
  <si>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</si>
  <si>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</si>
  <si>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</si>
  <si>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</si>
  <si>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</si>
  <si>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</si>
  <si>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</si>
  <si>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</si>
  <si>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</si>
  <si>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</si>
  <si>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</si>
  <si>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</si>
  <si>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</si>
  <si>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</si>
  <si>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</si>
  <si>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</si>
  <si>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</si>
  <si>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</si>
  <si>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</si>
  <si>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</si>
  <si>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</si>
  <si>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</si>
  <si>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</si>
  <si>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</si>
  <si>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</si>
  <si>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</si>
  <si>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</si>
  <si>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</si>
  <si>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</si>
  <si>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</si>
  <si>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</si>
  <si>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</si>
  <si>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</si>
  <si>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</si>
  <si>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</si>
  <si>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</si>
  <si>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</si>
  <si>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</si>
  <si>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</si>
  <si>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</si>
  <si>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</si>
  <si>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</si>
  <si>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</si>
  <si>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</si>
  <si>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</si>
  <si>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</si>
  <si>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</si>
  <si>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</si>
  <si>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</si>
  <si>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</si>
  <si>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</si>
  <si>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</si>
  <si>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</si>
  <si>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</si>
  <si>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</si>
  <si>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</si>
  <si>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</si>
  <si>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</si>
  <si>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</si>
  <si>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</si>
  <si>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</si>
  <si>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</si>
  <si>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</si>
  <si>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</si>
  <si>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</si>
  <si>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</si>
  <si>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</si>
  <si>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</si>
  <si>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</si>
  <si>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</si>
  <si>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</si>
  <si>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</si>
  <si>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</si>
  <si>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</si>
  <si>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</si>
  <si>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</si>
  <si>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</si>
  <si>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</si>
  <si>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</si>
  <si>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</si>
  <si>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</si>
  <si>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</si>
  <si>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</si>
  <si>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</si>
  <si>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</si>
  <si>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</si>
  <si>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</si>
  <si>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</si>
  <si>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</si>
  <si>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</si>
  <si>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</si>
  <si>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</si>
  <si>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</si>
  <si>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</si>
  <si>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</si>
  <si>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</si>
  <si>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</si>
  <si>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</si>
  <si>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</si>
  <si>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</si>
  <si>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</si>
  <si>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</si>
  <si>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</si>
  <si>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</si>
  <si>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</si>
  <si>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</si>
  <si>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</si>
  <si>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</si>
  <si>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</si>
  <si>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</si>
  <si>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</si>
  <si>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</si>
  <si>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</si>
  <si>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</si>
  <si>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</si>
  <si>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</si>
  <si>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</si>
  <si>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</si>
  <si>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</si>
  <si>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</si>
  <si>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</si>
  <si>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</si>
  <si>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</si>
  <si>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</si>
  <si>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</si>
  <si>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</si>
  <si>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</si>
  <si>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</si>
  <si>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</si>
  <si>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</si>
  <si>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</si>
  <si>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</si>
  <si>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</si>
  <si>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</si>
  <si>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</si>
  <si>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</si>
  <si>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</si>
  <si>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</si>
  <si>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</si>
  <si>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</si>
  <si>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</si>
  <si>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</si>
  <si>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</si>
  <si>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</si>
  <si>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</si>
  <si>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</si>
  <si>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</si>
  <si>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</si>
  <si>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</si>
  <si>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</si>
  <si>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</si>
  <si>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</si>
  <si>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</si>
  <si>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</si>
  <si>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</si>
  <si>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</si>
  <si>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</si>
  <si>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</si>
  <si>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</si>
  <si>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</si>
  <si>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</si>
  <si>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</si>
  <si>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</si>
  <si>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</si>
  <si>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</si>
  <si>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</si>
  <si>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</si>
  <si>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</si>
  <si>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</si>
  <si>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</si>
  <si>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</si>
  <si>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</si>
  <si>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</si>
  <si>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</si>
  <si>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</si>
  <si>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</si>
  <si>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</si>
  <si>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</si>
  <si>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</si>
  <si>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</si>
  <si>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</si>
  <si>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</si>
  <si>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</si>
  <si>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</si>
  <si>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</si>
  <si>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</si>
  <si>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</si>
  <si>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</si>
  <si>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</si>
  <si>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</si>
  <si>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</si>
  <si>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</si>
  <si>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</si>
  <si>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</si>
  <si>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</si>
  <si>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</si>
  <si>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</si>
  <si>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</si>
  <si>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</si>
  <si>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</si>
  <si>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</si>
  <si>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</si>
  <si>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</si>
  <si>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</si>
  <si>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</si>
  <si>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</si>
  <si>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</si>
  <si>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</si>
  <si>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</si>
  <si>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</si>
  <si>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</si>
  <si>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</si>
  <si>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</si>
  <si>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</si>
  <si>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</si>
  <si>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</si>
  <si>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</si>
  <si>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</si>
  <si>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</si>
  <si>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</si>
  <si>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</si>
  <si>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</si>
  <si>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</si>
  <si>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</si>
  <si>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</si>
  <si>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</si>
  <si>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</si>
  <si>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</si>
  <si>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</si>
  <si>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</si>
  <si>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</si>
  <si>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</si>
  <si>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</si>
  <si>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</si>
  <si>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</si>
  <si>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</si>
  <si>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</si>
  <si>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</si>
  <si>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</si>
  <si>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</si>
  <si>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</si>
  <si>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</si>
  <si>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</si>
  <si>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</si>
  <si>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</si>
  <si>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</si>
  <si>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</si>
  <si>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</si>
  <si>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</si>
  <si>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</si>
  <si>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</si>
  <si>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</si>
  <si>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</si>
  <si>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</si>
  <si>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</si>
  <si>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</si>
  <si>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</si>
  <si>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</si>
  <si>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</si>
  <si>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</si>
  <si>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</si>
  <si>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</si>
  <si>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</si>
  <si>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</si>
  <si>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</si>
  <si>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</si>
  <si>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</si>
  <si>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</si>
  <si>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</si>
  <si>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</si>
  <si>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</si>
  <si>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</si>
  <si>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</si>
  <si>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</si>
  <si>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</si>
  <si>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</si>
  <si>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</si>
  <si>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</si>
  <si>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</si>
  <si>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</si>
  <si>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</si>
  <si>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</si>
  <si>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</si>
  <si>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</si>
  <si>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</si>
  <si>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</si>
  <si>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</si>
  <si>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</si>
  <si>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</si>
  <si>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</si>
  <si>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</si>
  <si>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</si>
  <si>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</si>
  <si>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</si>
  <si>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</si>
  <si>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</si>
  <si>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</si>
  <si>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</si>
  <si>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</si>
  <si>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</si>
  <si>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</si>
  <si>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</si>
  <si>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</si>
  <si>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</si>
  <si>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</si>
  <si>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</si>
  <si>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</si>
  <si>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</si>
  <si>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</si>
  <si>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</si>
  <si>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</si>
  <si>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</si>
  <si>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</si>
  <si>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</si>
  <si>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</si>
  <si>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</si>
  <si>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</si>
  <si>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</si>
  <si>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</si>
  <si>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</si>
  <si>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</si>
  <si>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</si>
  <si>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</si>
  <si>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</si>
  <si>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</si>
  <si>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</si>
  <si>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</si>
  <si>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</si>
  <si>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</si>
  <si>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</si>
  <si>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</si>
  <si>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</si>
  <si>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</si>
  <si>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</si>
  <si>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</si>
  <si>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</si>
  <si>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</si>
  <si>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</si>
  <si>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</si>
  <si>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</si>
  <si>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</si>
  <si>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</si>
  <si>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</si>
  <si>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</si>
  <si>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</si>
  <si>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</si>
  <si>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</si>
  <si>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</si>
  <si>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</si>
  <si>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</si>
  <si>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</si>
  <si>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</si>
  <si>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</si>
  <si>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</si>
  <si>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</si>
  <si>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</si>
  <si>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</si>
  <si>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</si>
  <si>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</si>
  <si>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</si>
  <si>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</si>
  <si>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</si>
  <si>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</si>
  <si>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</si>
  <si>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</si>
  <si>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</si>
  <si>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</si>
  <si>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</si>
  <si>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</si>
  <si>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</si>
  <si>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</si>
  <si>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</si>
  <si>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</si>
  <si>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</si>
  <si>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</si>
  <si>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</si>
  <si>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</si>
  <si>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</si>
  <si>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</si>
  <si>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</si>
  <si>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</si>
  <si>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</si>
  <si>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</si>
  <si>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</si>
  <si>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</si>
  <si>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</si>
  <si>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</si>
  <si>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</si>
  <si>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</si>
  <si>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</si>
  <si>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</si>
  <si>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</si>
  <si>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</si>
  <si>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</si>
  <si>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</si>
  <si>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</si>
  <si>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</si>
  <si>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</si>
  <si>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</si>
  <si>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</si>
  <si>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</si>
  <si>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</si>
  <si>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</si>
  <si>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</si>
  <si>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</si>
  <si>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</si>
  <si>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</si>
  <si>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</si>
  <si>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</si>
  <si>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</si>
  <si>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</si>
  <si>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</si>
  <si>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</si>
  <si>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</si>
  <si>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</si>
  <si>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</si>
  <si>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</si>
  <si>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</si>
  <si>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</si>
  <si>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</si>
  <si>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</si>
  <si>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</si>
  <si>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</si>
  <si>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</si>
  <si>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</si>
  <si>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</si>
  <si>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</si>
  <si>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</si>
  <si>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</si>
  <si>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</si>
  <si>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</si>
  <si>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</si>
  <si>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</si>
  <si>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</si>
  <si>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</si>
  <si>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</si>
  <si>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</si>
  <si>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</si>
  <si>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</si>
  <si>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</si>
  <si>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</si>
  <si>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</si>
  <si>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</si>
  <si>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</si>
  <si>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</si>
  <si>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</si>
  <si>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</si>
  <si>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</si>
  <si>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</si>
  <si>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</si>
  <si>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</si>
  <si>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</si>
  <si>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</si>
  <si>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</si>
  <si>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</si>
  <si>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</si>
  <si>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</si>
  <si>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</si>
  <si>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</si>
  <si>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</si>
  <si>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</si>
  <si>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</si>
  <si>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</si>
  <si>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</si>
  <si>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</si>
  <si>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</si>
  <si>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</si>
  <si>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</si>
  <si>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</si>
  <si>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</si>
  <si>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</si>
  <si>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</si>
  <si>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</si>
  <si>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</si>
  <si>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</si>
  <si>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</si>
  <si>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</si>
  <si>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</si>
  <si>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</si>
  <si>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</si>
  <si>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</si>
  <si>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</si>
  <si>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</si>
  <si>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</si>
  <si>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</si>
  <si>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</si>
  <si>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</si>
  <si>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</si>
  <si>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</si>
  <si>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</si>
  <si>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</si>
  <si>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</si>
  <si>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</si>
  <si>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</si>
  <si>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</si>
  <si>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</si>
  <si>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</si>
  <si>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</si>
  <si>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</si>
  <si>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</si>
  <si>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</si>
  <si>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</si>
  <si>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</si>
  <si>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</si>
  <si>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</si>
  <si>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</si>
  <si>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</si>
  <si>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</si>
  <si>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</si>
  <si>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</si>
  <si>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</si>
  <si>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</si>
  <si>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</si>
  <si>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</si>
  <si>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</si>
  <si>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</si>
  <si>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</si>
  <si>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</si>
  <si>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</si>
  <si>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</si>
  <si>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</si>
  <si>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</si>
  <si>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</si>
  <si>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</si>
  <si>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</si>
  <si>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</si>
  <si>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</si>
  <si>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</si>
  <si>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</si>
  <si>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</si>
  <si>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</si>
  <si>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</si>
  <si>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</si>
  <si>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</si>
  <si>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</si>
  <si>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</si>
  <si>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</si>
  <si>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</si>
  <si>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</si>
  <si>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</si>
  <si>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</si>
  <si>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</si>
  <si>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</si>
  <si>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</si>
  <si>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</si>
  <si>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</si>
  <si>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</si>
  <si>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</si>
  <si>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</si>
  <si>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</si>
  <si>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</si>
  <si>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</si>
  <si>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</si>
  <si>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</si>
  <si>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</si>
  <si>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</si>
  <si>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</si>
  <si>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</si>
  <si>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</si>
  <si>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</si>
  <si>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</si>
  <si>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</si>
  <si>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</si>
  <si>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</si>
  <si>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</si>
  <si>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</si>
  <si>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</si>
  <si>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</si>
  <si>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</si>
  <si>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</si>
  <si>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</si>
  <si>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</si>
  <si>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</si>
  <si>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</si>
  <si>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</si>
  <si>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</si>
  <si>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</si>
  <si>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</si>
  <si>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</si>
  <si>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</si>
  <si>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</si>
  <si>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</si>
  <si>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</si>
  <si>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</si>
  <si>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</si>
  <si>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</si>
  <si>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</si>
  <si>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</si>
  <si>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</si>
  <si>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</si>
  <si>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</si>
  <si>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</si>
  <si>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</si>
  <si>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</si>
  <si>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</si>
  <si>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</si>
  <si>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</si>
  <si>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</si>
  <si>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</si>
  <si>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</si>
  <si>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</si>
  <si>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</si>
  <si>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</si>
  <si>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</si>
  <si>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</si>
  <si>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</si>
  <si>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</si>
  <si>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</si>
  <si>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</si>
  <si>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</si>
  <si>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</si>
  <si>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</si>
  <si>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</si>
  <si>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</si>
  <si>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</si>
  <si>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</si>
  <si>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</si>
  <si>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</si>
  <si>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</si>
  <si>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</si>
  <si>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</si>
  <si>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</si>
  <si>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</si>
  <si>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</si>
  <si>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</si>
  <si>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</si>
  <si>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</si>
  <si>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</si>
  <si>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</si>
  <si>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</si>
  <si>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</si>
  <si>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</si>
  <si>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</si>
  <si>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</si>
  <si>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</si>
  <si>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</si>
  <si>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</si>
  <si>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</si>
  <si>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</si>
  <si>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</si>
  <si>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</si>
  <si>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</si>
  <si>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</si>
  <si>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</si>
  <si>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</si>
  <si>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</si>
  <si>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</si>
  <si>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</si>
  <si>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</si>
  <si>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</si>
  <si>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</si>
  <si>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</si>
  <si>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</si>
  <si>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</si>
  <si>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</si>
  <si>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</si>
  <si>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</si>
  <si>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</si>
  <si>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</si>
  <si>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</si>
  <si>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</si>
  <si>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</si>
  <si>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</si>
  <si>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</si>
  <si>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</si>
  <si>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</si>
  <si>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</si>
  <si>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</si>
  <si>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</si>
  <si>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</si>
  <si>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</si>
  <si>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</si>
  <si>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</si>
  <si>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</si>
  <si>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</si>
  <si>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</si>
  <si>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</si>
  <si>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</si>
  <si>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</si>
  <si>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</si>
  <si>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</si>
  <si>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</si>
  <si>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</si>
  <si>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</si>
  <si>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</si>
  <si>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</si>
  <si>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</si>
  <si>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</si>
  <si>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</si>
  <si>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</si>
  <si>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</si>
  <si>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</si>
  <si>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</si>
  <si>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</si>
  <si>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</si>
  <si>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</si>
  <si>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</si>
  <si>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</si>
  <si>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</si>
  <si>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</si>
  <si>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</si>
  <si>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</si>
  <si>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</si>
  <si>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</si>
  <si>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</si>
  <si>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</si>
  <si>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</si>
  <si>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</si>
  <si>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</si>
  <si>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</si>
  <si>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</si>
  <si>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</si>
  <si>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</si>
  <si>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</si>
  <si>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</si>
  <si>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</si>
  <si>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</si>
  <si>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</si>
  <si>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</si>
  <si>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</si>
  <si>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</si>
  <si>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</si>
  <si>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</si>
  <si>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</si>
  <si>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</si>
  <si>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</si>
  <si>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</si>
  <si>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</si>
  <si>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</si>
  <si>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</si>
  <si>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</si>
  <si>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</si>
  <si>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</si>
  <si>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</si>
  <si>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</si>
  <si>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</si>
  <si>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</si>
  <si>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</si>
  <si>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</si>
  <si>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</si>
  <si>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</si>
  <si>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</si>
  <si>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</si>
  <si>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</si>
  <si>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</si>
  <si>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</si>
  <si>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</si>
  <si>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</si>
  <si>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</si>
  <si>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</si>
  <si>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</si>
  <si>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</si>
  <si>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</si>
  <si>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</si>
  <si>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</si>
  <si>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</si>
  <si>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</si>
  <si>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</si>
  <si>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</si>
  <si>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</si>
  <si>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</si>
  <si>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</si>
  <si>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</si>
  <si>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</si>
  <si>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</si>
  <si>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</si>
  <si>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</si>
  <si>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</si>
  <si>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</si>
  <si>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</si>
  <si>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</si>
  <si>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</si>
  <si>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</si>
  <si>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</si>
  <si>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</si>
  <si>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</si>
  <si>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</si>
  <si>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</si>
  <si>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</si>
  <si>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</si>
  <si>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</si>
  <si>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</si>
  <si>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</si>
  <si>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</si>
  <si>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</si>
  <si>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</si>
  <si>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</si>
  <si>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</si>
  <si>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</si>
  <si>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</si>
  <si>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</si>
  <si>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</si>
  <si>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</si>
  <si>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</si>
  <si>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</si>
  <si>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</si>
  <si>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</si>
  <si>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</si>
  <si>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</si>
  <si>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</si>
  <si>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</si>
  <si>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</si>
  <si>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</si>
  <si>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</si>
  <si>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</si>
  <si>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</si>
  <si>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</si>
  <si>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</si>
  <si>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</si>
  <si>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</si>
  <si>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</si>
  <si>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</si>
  <si>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</si>
  <si>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</si>
  <si>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</si>
  <si>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</si>
  <si>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</si>
  <si>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</si>
  <si>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</si>
  <si>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</si>
  <si>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</si>
  <si>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</si>
  <si>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</si>
  <si>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</si>
  <si>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</si>
  <si>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</si>
  <si>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</si>
  <si>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</si>
  <si>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</si>
  <si>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</si>
  <si>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</si>
  <si>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</si>
  <si>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</si>
  <si>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</si>
  <si>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</si>
  <si>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</si>
  <si>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</si>
  <si>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</si>
  <si>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</si>
  <si>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</si>
  <si>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</si>
  <si>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</si>
  <si>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</si>
  <si>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</si>
  <si>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</si>
  <si>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</si>
  <si>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</si>
  <si>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</si>
  <si>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</si>
  <si>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</si>
  <si>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</si>
  <si>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</si>
  <si>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</si>
  <si>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</si>
  <si>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</si>
  <si>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</si>
  <si>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</si>
  <si>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</si>
  <si>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</si>
  <si>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</si>
  <si>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</si>
  <si>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</si>
  <si>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</si>
  <si>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</si>
  <si>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</si>
  <si>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</si>
  <si>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</si>
  <si>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</si>
  <si>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</si>
  <si>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</si>
  <si>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</si>
  <si>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</si>
  <si>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</si>
  <si>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</si>
  <si>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</si>
  <si>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</si>
  <si>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</si>
  <si>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</si>
  <si>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</si>
  <si>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</si>
  <si>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</si>
  <si>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</si>
  <si>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</si>
  <si>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</si>
  <si>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</si>
  <si>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</si>
  <si>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</si>
  <si>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</si>
  <si>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</si>
  <si>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</si>
  <si>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</si>
  <si>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</si>
  <si>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</si>
  <si>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</si>
  <si>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</si>
  <si>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</si>
  <si>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</si>
  <si>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</si>
  <si>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</si>
  <si>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</si>
  <si>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</si>
  <si>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</si>
  <si>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</si>
  <si>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</si>
  <si>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</si>
  <si>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</si>
  <si>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</si>
  <si>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</si>
  <si>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</si>
  <si>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</si>
  <si>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</si>
  <si>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</si>
  <si>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</si>
  <si>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</si>
  <si>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</si>
  <si>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</si>
  <si>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</si>
  <si>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</si>
  <si>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</si>
  <si>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</si>
  <si>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</si>
  <si>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</si>
  <si>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</si>
  <si>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</si>
  <si>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</si>
  <si>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</si>
  <si>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</si>
  <si>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</si>
  <si>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</si>
  <si>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</si>
  <si>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</si>
  <si>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</si>
  <si>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</si>
  <si>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</si>
  <si>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</si>
  <si>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</si>
  <si>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</si>
  <si>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</si>
  <si>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</si>
  <si>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</si>
  <si>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</si>
  <si>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</si>
  <si>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</si>
  <si>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</si>
  <si>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</si>
  <si>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</si>
  <si>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</si>
  <si>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</si>
  <si>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</si>
  <si>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</si>
  <si>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</si>
  <si>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</si>
  <si>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</si>
  <si>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</si>
  <si>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</si>
  <si>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</si>
  <si>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</si>
  <si>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</si>
  <si>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</si>
  <si>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</si>
  <si>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</si>
  <si>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</si>
  <si>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</si>
  <si>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</si>
  <si>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</si>
  <si>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</si>
  <si>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</si>
  <si>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</si>
  <si>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</si>
  <si>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</si>
  <si>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</si>
  <si>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</si>
  <si>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</si>
  <si>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</si>
  <si>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</si>
  <si>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</si>
  <si>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</si>
  <si>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</si>
  <si>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</si>
  <si>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</si>
  <si>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</si>
  <si>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</si>
  <si>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</si>
  <si>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</si>
  <si>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</si>
  <si>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</si>
  <si>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</si>
  <si>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</si>
  <si>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</si>
  <si>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</si>
  <si>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</si>
  <si>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</si>
  <si>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</si>
  <si>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</si>
  <si>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</si>
  <si>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</si>
  <si>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</si>
  <si>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</si>
  <si>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</si>
  <si>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</si>
  <si>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</si>
  <si>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</si>
  <si>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</si>
  <si>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</si>
  <si>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</si>
  <si>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</si>
  <si>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</si>
  <si>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</si>
  <si>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</si>
  <si>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</si>
  <si>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</si>
  <si>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</si>
  <si>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</si>
  <si>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</si>
  <si>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</si>
  <si>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</si>
  <si>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</si>
  <si>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</si>
  <si>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</si>
  <si>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</si>
  <si>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</si>
  <si>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</si>
  <si>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</si>
  <si>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</si>
  <si>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</si>
  <si>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</si>
  <si>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</si>
  <si>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</si>
  <si>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</si>
  <si>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</si>
  <si>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</si>
  <si>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</si>
  <si>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</si>
  <si>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</si>
  <si>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</si>
  <si>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</si>
  <si>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</si>
  <si>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</si>
  <si>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</si>
  <si>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</si>
  <si>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</si>
  <si>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</si>
  <si>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</si>
  <si>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</si>
  <si>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</si>
  <si>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</si>
  <si>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</si>
  <si>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</si>
  <si>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</si>
  <si>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</si>
  <si>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</si>
  <si>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</si>
  <si>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</si>
  <si>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</si>
  <si>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</si>
  <si>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</si>
  <si>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</si>
  <si>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</si>
  <si>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</si>
  <si>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</si>
  <si>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</si>
  <si>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</si>
  <si>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</si>
  <si>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</si>
  <si>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</si>
  <si>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</si>
  <si>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</si>
  <si>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</si>
  <si>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</si>
  <si>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</si>
  <si>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</si>
  <si>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</si>
  <si>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</si>
  <si>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</si>
  <si>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</si>
  <si>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</si>
  <si>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</si>
  <si>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</si>
  <si>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</si>
  <si>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</si>
  <si>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</si>
  <si>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</si>
  <si>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</si>
  <si>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</si>
  <si>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</si>
  <si>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</si>
  <si>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</si>
  <si>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</si>
  <si>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</si>
  <si>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</si>
  <si>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</si>
  <si>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</si>
  <si>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</si>
  <si>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</si>
  <si>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</si>
  <si>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</si>
  <si>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</si>
  <si>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</si>
  <si>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</si>
  <si>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</si>
  <si>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</si>
  <si>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</si>
  <si>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</si>
  <si>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</si>
  <si>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</si>
  <si>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</si>
  <si>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</si>
  <si>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</si>
  <si>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</si>
  <si>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</si>
  <si>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</si>
  <si>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</si>
  <si>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</si>
  <si>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</si>
  <si>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</si>
  <si>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</si>
  <si>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</si>
  <si>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</si>
  <si>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</si>
  <si>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</si>
  <si>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</si>
  <si>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</si>
  <si>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</si>
  <si>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</si>
  <si>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</si>
  <si>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</si>
  <si>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</si>
  <si>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</si>
  <si>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</si>
  <si>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</si>
  <si>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</si>
  <si>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</si>
  <si>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</si>
  <si>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</si>
  <si>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</si>
  <si>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</si>
  <si>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</si>
  <si>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</si>
  <si>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</si>
  <si>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</si>
  <si>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</si>
  <si>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</si>
  <si>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</si>
  <si>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</si>
  <si>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</si>
  <si>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</si>
  <si>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</si>
  <si>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</si>
  <si>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</si>
  <si>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</si>
  <si>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</si>
  <si>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</si>
  <si>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</si>
  <si>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</si>
  <si>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</si>
  <si>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</si>
  <si>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</si>
  <si>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</si>
  <si>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</si>
  <si>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</si>
  <si>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</si>
  <si>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</si>
  <si>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</si>
  <si>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</si>
  <si>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</si>
  <si>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</si>
  <si>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</si>
  <si>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</si>
  <si>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</si>
  <si>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</si>
  <si>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</si>
  <si>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</si>
  <si>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</si>
  <si>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</si>
  <si>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</si>
  <si>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</si>
  <si>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</si>
  <si>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</si>
  <si>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</si>
  <si>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</si>
  <si>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</si>
  <si>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</si>
  <si>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</si>
  <si>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</si>
  <si>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</si>
  <si>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</si>
  <si>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</si>
  <si>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</si>
  <si>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</si>
  <si>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</si>
  <si>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</si>
  <si>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</si>
  <si>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</si>
  <si>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</si>
  <si>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</si>
  <si>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</si>
  <si>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</si>
  <si>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</si>
  <si>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</si>
  <si>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</si>
  <si>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</si>
  <si>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</si>
  <si>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</si>
  <si>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</si>
  <si>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</si>
  <si>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</si>
  <si>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</si>
  <si>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</si>
  <si>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</si>
  <si>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</si>
  <si>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</si>
  <si>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</si>
  <si>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</si>
  <si>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</si>
  <si>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</si>
  <si>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</si>
  <si>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</si>
  <si>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</si>
  <si>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</si>
  <si>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</si>
  <si>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</si>
  <si>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</si>
  <si>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</si>
  <si>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</si>
  <si>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</si>
  <si>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</si>
  <si>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</si>
  <si>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</si>
  <si>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</si>
  <si>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</si>
  <si>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</si>
  <si>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</si>
  <si>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</si>
  <si>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</si>
  <si>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</si>
  <si>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</si>
  <si>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</si>
  <si>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</si>
  <si>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</si>
  <si>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</si>
  <si>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</si>
  <si>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</si>
  <si>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</si>
  <si>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</si>
  <si>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</si>
  <si>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</si>
  <si>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</si>
  <si>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</si>
  <si>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</si>
  <si>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</si>
  <si>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</si>
  <si>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</si>
  <si>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</si>
  <si>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</si>
  <si>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</si>
  <si>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</si>
  <si>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</si>
  <si>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</si>
  <si>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</si>
  <si>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</si>
  <si>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</si>
  <si>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</si>
  <si>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</si>
  <si>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</si>
  <si>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</si>
  <si>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</si>
  <si>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</si>
  <si>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</si>
  <si>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</si>
  <si>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</si>
  <si>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</si>
  <si>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</si>
  <si>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</si>
  <si>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</si>
  <si>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</si>
  <si>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</si>
  <si>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</si>
  <si>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</si>
  <si>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</si>
  <si>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</si>
  <si>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</si>
  <si>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</si>
  <si>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</si>
  <si>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</si>
  <si>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</si>
  <si>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</si>
  <si>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</si>
  <si>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</si>
  <si>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</si>
  <si>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</si>
  <si>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</si>
  <si>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</si>
  <si>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</si>
  <si>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</si>
  <si>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</si>
  <si>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</si>
  <si>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</si>
  <si>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</si>
  <si>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</si>
  <si>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</si>
  <si>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</si>
  <si>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</si>
  <si>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</si>
  <si>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</si>
  <si>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</si>
  <si>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</si>
  <si>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</si>
  <si>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</si>
  <si>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</si>
  <si>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</si>
  <si>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</si>
  <si>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</si>
  <si>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</si>
  <si>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</si>
  <si>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</si>
  <si>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</si>
  <si>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</si>
  <si>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</si>
  <si>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</si>
  <si>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</si>
  <si>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</si>
  <si>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</si>
  <si>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</si>
  <si>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</si>
  <si>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</si>
  <si>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</si>
  <si>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</si>
  <si>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</si>
  <si>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</si>
  <si>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</si>
  <si>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</si>
  <si>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</si>
  <si>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</si>
  <si>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</si>
  <si>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</si>
  <si>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</si>
  <si>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</si>
  <si>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</si>
  <si>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</si>
  <si>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</si>
  <si>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</si>
  <si>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</si>
  <si>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</si>
  <si>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</si>
  <si>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</si>
  <si>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</si>
  <si>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</si>
  <si>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</si>
  <si>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</si>
  <si>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</si>
  <si>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</si>
  <si>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</si>
  <si>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</si>
  <si>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</si>
  <si>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</si>
  <si>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</si>
  <si>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</si>
  <si>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</si>
  <si>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</si>
  <si>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</si>
  <si>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</si>
  <si>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</si>
  <si>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</si>
  <si>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</si>
  <si>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</si>
  <si>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</si>
  <si>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</si>
  <si>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</si>
  <si>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</si>
  <si>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</si>
  <si>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</si>
  <si>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</si>
  <si>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</si>
  <si>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</si>
  <si>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</si>
  <si>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</si>
  <si>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</si>
  <si>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</si>
  <si>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</si>
  <si>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</si>
  <si>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</si>
  <si>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</si>
  <si>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</si>
  <si>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</si>
  <si>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</si>
  <si>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</si>
  <si>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</si>
  <si>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</si>
  <si>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</si>
  <si>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</si>
  <si>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</si>
  <si>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</si>
  <si>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</si>
  <si>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</si>
  <si>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</si>
  <si>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</si>
  <si>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</si>
  <si>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</si>
  <si>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</si>
  <si>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</si>
  <si>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</si>
  <si>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</si>
  <si>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</si>
  <si>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</si>
  <si>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</si>
  <si>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</si>
  <si>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</si>
  <si>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</si>
  <si>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</si>
  <si>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</si>
  <si>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</si>
  <si>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</si>
  <si>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</si>
  <si>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</si>
  <si>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</si>
  <si>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</si>
  <si>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</si>
  <si>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</si>
  <si>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</si>
  <si>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</si>
  <si>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</si>
  <si>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</si>
  <si>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</si>
  <si>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</si>
  <si>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</si>
  <si>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</si>
  <si>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</si>
  <si>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</si>
  <si>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</si>
  <si>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</si>
  <si>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</si>
  <si>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</si>
  <si>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</si>
  <si>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</si>
  <si>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</si>
  <si>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</si>
  <si>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</si>
  <si>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</si>
  <si>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</si>
  <si>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</si>
  <si>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</si>
  <si>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</si>
  <si>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</si>
  <si>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</si>
  <si>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</si>
  <si>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</si>
  <si>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</si>
  <si>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</si>
  <si>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</si>
  <si>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</si>
  <si>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</si>
  <si>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</si>
  <si>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</si>
  <si>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</si>
  <si>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</si>
  <si>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</si>
  <si>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</si>
  <si>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</si>
  <si>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</si>
  <si>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</si>
  <si>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</si>
  <si>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</si>
  <si>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</si>
  <si>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</si>
  <si>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</si>
  <si>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</si>
  <si>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</si>
  <si>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</si>
  <si>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</si>
  <si>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</si>
  <si>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</si>
  <si>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</si>
  <si>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</si>
  <si>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</si>
  <si>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</si>
  <si>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</si>
  <si>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</si>
  <si>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</si>
  <si>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</si>
  <si>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</si>
  <si>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</si>
  <si>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</si>
  <si>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</si>
  <si>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</si>
  <si>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</si>
  <si>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</si>
  <si>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</si>
  <si>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</si>
  <si>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</si>
  <si>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</si>
  <si>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</si>
  <si>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</si>
  <si>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</si>
  <si>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</si>
  <si>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</si>
  <si>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</si>
  <si>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</si>
  <si>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</si>
  <si>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</si>
  <si>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</si>
  <si>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</si>
  <si>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</si>
  <si>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</si>
  <si>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</si>
  <si>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</si>
  <si>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</si>
  <si>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</si>
  <si>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</si>
  <si>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</si>
  <si>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</si>
  <si>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</si>
  <si>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</si>
  <si>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</si>
  <si>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</si>
  <si>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</si>
  <si>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</si>
  <si>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</si>
  <si>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</si>
  <si>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</si>
  <si>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</si>
  <si>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</si>
  <si>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</si>
  <si>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</si>
  <si>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</si>
  <si>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</si>
  <si>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</si>
  <si>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</si>
  <si>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</si>
  <si>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</si>
  <si>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</si>
  <si>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</si>
  <si>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</si>
  <si>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</si>
  <si>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</si>
  <si>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</si>
  <si>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</si>
  <si>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</si>
  <si>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</si>
  <si>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</si>
  <si>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</si>
  <si>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</si>
  <si>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</si>
  <si>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</si>
  <si>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</si>
  <si>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</si>
  <si>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</si>
  <si>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</si>
  <si>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</si>
  <si>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</si>
  <si>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</si>
  <si>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</si>
  <si>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</si>
  <si>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</si>
  <si>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</si>
  <si>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</si>
  <si>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</si>
  <si>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</si>
  <si>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</si>
  <si>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</si>
  <si>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</si>
  <si>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</si>
  <si>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</si>
  <si>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</si>
  <si>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</si>
  <si>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</si>
  <si>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</si>
  <si>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</si>
  <si>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</si>
  <si>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</si>
  <si>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</si>
  <si>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</si>
  <si>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</si>
  <si>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</si>
  <si>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</si>
  <si>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</si>
  <si>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</si>
  <si>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</si>
  <si>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</si>
  <si>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</si>
  <si>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</si>
  <si>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</si>
  <si>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</si>
  <si>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</si>
  <si>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</si>
  <si>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</si>
  <si>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</si>
  <si>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</si>
  <si>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</si>
  <si>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</si>
  <si>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</si>
  <si>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</si>
  <si>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</si>
  <si>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</si>
  <si>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</si>
  <si>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</si>
  <si>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</si>
  <si>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</si>
  <si>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</si>
  <si>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</si>
  <si>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</si>
  <si>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</si>
  <si>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</si>
  <si>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</si>
  <si>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</si>
  <si>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</si>
  <si>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</si>
  <si>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</si>
  <si>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</si>
  <si>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</si>
  <si>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</si>
  <si>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</si>
  <si>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</si>
  <si>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</si>
  <si>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</si>
  <si>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</si>
  <si>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</si>
  <si>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</si>
  <si>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</si>
  <si>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</si>
  <si>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</si>
  <si>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</si>
  <si>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</si>
  <si>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</si>
  <si>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</si>
  <si>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</si>
  <si>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</si>
  <si>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</si>
  <si>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</si>
  <si>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</si>
  <si>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</si>
  <si>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</si>
  <si>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</si>
  <si>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</si>
  <si>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</si>
  <si>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</si>
  <si>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</si>
  <si>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</si>
  <si>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</si>
  <si>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</si>
  <si>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</si>
  <si>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</si>
  <si>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</si>
  <si>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</si>
  <si>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</si>
  <si>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</si>
  <si>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</si>
  <si>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</si>
  <si>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</si>
  <si>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</si>
  <si>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</si>
  <si>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</si>
  <si>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</si>
  <si>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</si>
  <si>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</si>
  <si>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</si>
  <si>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</si>
  <si>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</si>
  <si>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</si>
  <si>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</si>
  <si>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</si>
  <si>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</si>
  <si>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</si>
  <si>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</si>
  <si>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</si>
  <si>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</si>
  <si>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</si>
  <si>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</si>
  <si>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</si>
  <si>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</si>
  <si>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</si>
  <si>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</si>
  <si>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</si>
  <si>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</si>
  <si>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</si>
  <si>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</si>
  <si>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</si>
  <si>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</si>
  <si>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</si>
  <si>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</si>
  <si>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</si>
  <si>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</si>
  <si>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</si>
  <si>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</si>
  <si>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</si>
  <si>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</si>
  <si>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</si>
  <si>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</si>
  <si>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</si>
  <si>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</si>
  <si>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</si>
  <si>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</si>
  <si>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</si>
  <si>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</si>
  <si>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</si>
  <si>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</si>
  <si>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</si>
  <si>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</si>
  <si>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</si>
  <si>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</si>
  <si>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</si>
  <si>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</si>
  <si>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</si>
  <si>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</si>
  <si>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</si>
  <si>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</si>
  <si>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</si>
  <si>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</si>
  <si>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</si>
  <si>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</si>
  <si>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</si>
  <si>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</si>
  <si>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</si>
  <si>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</si>
  <si>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</si>
  <si>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</si>
  <si>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</si>
  <si>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</si>
  <si>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</si>
  <si>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</si>
  <si>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</si>
  <si>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</si>
  <si>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</si>
  <si>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</si>
  <si>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</si>
  <si>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</si>
  <si>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</si>
  <si>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</si>
  <si>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</si>
  <si>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</si>
  <si>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</si>
  <si>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</si>
  <si>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</si>
  <si>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</si>
  <si>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</si>
  <si>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</si>
  <si>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</si>
  <si>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</si>
  <si>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</si>
  <si>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</si>
  <si>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</si>
  <si>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</si>
  <si>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</si>
  <si>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</si>
  <si>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</si>
  <si>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</si>
  <si>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</si>
  <si>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</si>
  <si>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</si>
  <si>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</si>
  <si>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</si>
  <si>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</si>
  <si>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</si>
  <si>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</si>
  <si>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</si>
  <si>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</si>
  <si>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</si>
  <si>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</si>
  <si>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</si>
  <si>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</si>
  <si>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</si>
  <si>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</si>
  <si>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</si>
  <si>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</si>
  <si>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</si>
  <si>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</si>
  <si>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</si>
  <si>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</si>
  <si>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</si>
  <si>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</si>
  <si>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</si>
  <si>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</si>
  <si>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</si>
  <si>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</si>
  <si>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</si>
  <si>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</si>
  <si>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</si>
  <si>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</si>
  <si>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</si>
  <si>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</si>
  <si>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</si>
  <si>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</si>
  <si>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</si>
  <si>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</si>
  <si>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</si>
  <si>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</si>
  <si>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</si>
  <si>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</si>
  <si>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</si>
  <si>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</si>
  <si>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</si>
  <si>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</si>
  <si>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</si>
  <si>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</si>
  <si>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</si>
  <si>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</si>
  <si>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</si>
  <si>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</si>
  <si>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</si>
  <si>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</si>
  <si>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</si>
  <si>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</si>
  <si>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</si>
  <si>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</si>
  <si>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</si>
  <si>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</si>
  <si>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</si>
  <si>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</si>
  <si>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</si>
  <si>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</si>
  <si>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</si>
  <si>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</si>
  <si>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</si>
  <si>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</si>
  <si>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</si>
  <si>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</si>
  <si>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</si>
  <si>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</si>
  <si>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</si>
  <si>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</si>
  <si>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</si>
  <si>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</si>
  <si>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</si>
  <si>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</si>
  <si>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</si>
  <si>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</si>
  <si>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</si>
  <si>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</si>
  <si>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</si>
  <si>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</si>
  <si>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</si>
  <si>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</si>
  <si>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</si>
  <si>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</si>
  <si>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</si>
  <si>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</si>
  <si>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</si>
  <si>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</si>
  <si>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</si>
  <si>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</si>
  <si>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</si>
  <si>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</si>
  <si>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</si>
  <si>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</si>
  <si>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</si>
  <si>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</si>
  <si>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</si>
  <si>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</si>
  <si>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</si>
  <si>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</si>
  <si>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</si>
  <si>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</si>
  <si>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</si>
  <si>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</si>
  <si>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</si>
  <si>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</si>
  <si>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</si>
  <si>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</si>
  <si>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</si>
  <si>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</si>
  <si>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</si>
  <si>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</si>
  <si>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</si>
  <si>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</si>
  <si>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</si>
  <si>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</si>
  <si>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</si>
  <si>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</si>
  <si>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</si>
  <si>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</si>
  <si>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</si>
  <si>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</si>
  <si>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</si>
  <si>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</si>
  <si>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</si>
  <si>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</si>
  <si>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</si>
  <si>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</si>
  <si>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</si>
  <si>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</si>
  <si>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</si>
  <si>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</si>
  <si>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</si>
  <si>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</si>
  <si>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</si>
  <si>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</si>
  <si>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</si>
  <si>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</si>
  <si>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</si>
  <si>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</si>
  <si>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</si>
  <si>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</si>
  <si>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</si>
  <si>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</si>
  <si>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</si>
  <si>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</si>
  <si>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</si>
  <si>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</si>
  <si>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</si>
  <si>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</si>
  <si>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</si>
  <si>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</si>
  <si>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</si>
  <si>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</si>
  <si>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</si>
  <si>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</si>
  <si>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</si>
  <si>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</si>
  <si>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</si>
  <si>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</si>
  <si>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</si>
  <si>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</si>
  <si>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</si>
  <si>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</si>
  <si>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</si>
  <si>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</si>
  <si>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</si>
  <si>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</si>
  <si>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</si>
  <si>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</si>
  <si>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</si>
  <si>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</si>
  <si>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</si>
  <si>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</si>
  <si>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</si>
  <si>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</si>
  <si>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</si>
  <si>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</si>
  <si>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</si>
  <si>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</si>
  <si>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</si>
  <si>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</si>
  <si>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</si>
  <si>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</si>
  <si>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</si>
  <si>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</si>
  <si>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</si>
  <si>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</si>
  <si>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</si>
  <si>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</si>
  <si>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</si>
  <si>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</si>
  <si>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</si>
  <si>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</si>
  <si>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</si>
  <si>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</si>
  <si>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</si>
  <si>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</si>
  <si>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</si>
  <si>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</si>
  <si>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</si>
  <si>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</si>
  <si>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</si>
  <si>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</si>
  <si>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</si>
  <si>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</si>
  <si>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</si>
  <si>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</si>
  <si>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</si>
  <si>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</si>
  <si>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</si>
  <si>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</si>
  <si>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</si>
  <si>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</si>
  <si>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</si>
  <si>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</si>
  <si>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</si>
  <si>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</si>
  <si>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</si>
  <si>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</si>
  <si>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</si>
  <si>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</si>
  <si>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</si>
  <si>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</si>
  <si>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</si>
  <si>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</si>
  <si>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</si>
  <si>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</si>
  <si>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</si>
  <si>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</si>
  <si>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</si>
  <si>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</si>
  <si>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</si>
  <si>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</si>
  <si>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</si>
  <si>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</si>
  <si>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</si>
  <si>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</si>
  <si>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</si>
  <si>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</si>
  <si>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</si>
  <si>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</si>
  <si>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</si>
  <si>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</si>
  <si>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</si>
  <si>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</si>
  <si>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</si>
  <si>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</si>
  <si>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</si>
  <si>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</si>
  <si>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</si>
  <si>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</si>
  <si>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</si>
  <si>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</si>
  <si>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</si>
  <si>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</si>
  <si>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</si>
  <si>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</si>
  <si>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</si>
  <si>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</si>
  <si>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</si>
  <si>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</si>
  <si>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</si>
  <si>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</si>
  <si>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</si>
  <si>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</si>
  <si>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</si>
  <si>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</si>
  <si>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</si>
  <si>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</si>
  <si>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</si>
  <si>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</si>
  <si>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</si>
  <si>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</si>
  <si>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</si>
  <si>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</si>
  <si>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</si>
  <si>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</si>
  <si>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</si>
  <si>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</si>
  <si>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</si>
  <si>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</si>
  <si>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</si>
  <si>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</si>
  <si>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</si>
  <si>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</si>
  <si>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</si>
  <si>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</si>
  <si>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</si>
  <si>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</si>
  <si>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</si>
  <si>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</si>
  <si>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</si>
  <si>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</si>
  <si>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</si>
  <si>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</si>
  <si>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</si>
  <si>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</si>
  <si>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</si>
  <si>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</si>
  <si>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</si>
  <si>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</si>
  <si>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</si>
  <si>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</si>
  <si>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</si>
  <si>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</si>
  <si>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</si>
  <si>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</si>
  <si>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</si>
  <si>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</si>
  <si>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</si>
  <si>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</si>
  <si>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</si>
  <si>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</si>
  <si>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</si>
  <si>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</si>
  <si>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</si>
  <si>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</si>
  <si>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</si>
  <si>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</si>
  <si>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</si>
  <si>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</si>
  <si>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</si>
  <si>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</si>
  <si>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</si>
  <si>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</si>
  <si>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</si>
  <si>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</si>
  <si>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</si>
  <si>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</si>
  <si>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</si>
  <si>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</si>
  <si>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</si>
  <si>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</si>
  <si>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</si>
  <si>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</si>
  <si>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</si>
  <si>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</si>
  <si>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</si>
  <si>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</si>
  <si>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</si>
  <si>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</si>
  <si>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</si>
  <si>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</si>
  <si>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</si>
  <si>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</si>
  <si>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</si>
  <si>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</si>
  <si>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</si>
  <si>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</si>
  <si>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</si>
  <si>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</si>
  <si>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</si>
  <si>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</si>
  <si>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</si>
  <si>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</si>
  <si>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</si>
  <si>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</si>
  <si>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</si>
  <si>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</si>
  <si>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</si>
  <si>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</si>
  <si>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</si>
  <si>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</si>
  <si>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</si>
  <si>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</si>
  <si>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</si>
  <si>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</si>
  <si>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</si>
  <si>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</si>
  <si>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</si>
  <si>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</si>
  <si>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</si>
  <si>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</si>
  <si>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</si>
  <si>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</si>
  <si>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</si>
  <si>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</si>
  <si>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</si>
  <si>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</si>
  <si>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</si>
  <si>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</si>
  <si>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</si>
  <si>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</si>
  <si>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</si>
  <si>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</si>
  <si>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</si>
  <si>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</si>
  <si>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</si>
  <si>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</si>
  <si>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</si>
  <si>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</si>
  <si>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</si>
  <si>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</si>
  <si>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</si>
  <si>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</si>
  <si>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</si>
  <si>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</si>
  <si>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</si>
  <si>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</si>
  <si>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</si>
  <si>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</si>
  <si>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</si>
  <si>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</si>
  <si>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</si>
  <si>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</si>
  <si>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</si>
  <si>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</si>
  <si>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</si>
  <si>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</si>
  <si>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</si>
  <si>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</si>
  <si>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</si>
  <si>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</si>
  <si>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</si>
  <si>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</si>
  <si>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</si>
  <si>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</si>
  <si>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</si>
  <si>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</si>
  <si>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</si>
  <si>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</si>
  <si>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</si>
  <si>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</si>
  <si>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</si>
  <si>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</si>
  <si>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</si>
  <si>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</si>
  <si>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</si>
  <si>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</si>
  <si>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</si>
  <si>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</si>
  <si>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</si>
  <si>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</si>
  <si>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</si>
  <si>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</si>
  <si>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</si>
  <si>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</si>
  <si>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</si>
  <si>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</si>
  <si>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</si>
  <si>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</si>
  <si>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</si>
  <si>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</si>
  <si>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</si>
  <si>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</si>
  <si>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</si>
  <si>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</si>
  <si>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</si>
  <si>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</si>
  <si>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</si>
  <si>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</si>
  <si>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</si>
  <si>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</si>
  <si>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</si>
  <si>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</si>
  <si>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</si>
  <si>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</si>
  <si>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</si>
  <si>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</si>
  <si>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</si>
  <si>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</si>
  <si>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</si>
  <si>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</si>
  <si>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</si>
  <si>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</si>
  <si>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</si>
  <si>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</si>
  <si>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</si>
  <si>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</si>
  <si>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</si>
  <si>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</si>
  <si>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</si>
  <si>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</si>
  <si>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</si>
  <si>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</si>
  <si>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</si>
  <si>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</si>
  <si>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</si>
  <si>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</si>
  <si>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</si>
  <si>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</si>
  <si>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</si>
  <si>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</si>
  <si>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</si>
  <si>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</si>
  <si>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</si>
  <si>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</si>
  <si>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</si>
  <si>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</si>
  <si>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</si>
  <si>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</si>
  <si>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</si>
  <si>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</si>
  <si>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</si>
  <si>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</si>
  <si>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</si>
  <si>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</si>
  <si>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</si>
  <si>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</si>
  <si>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</si>
  <si>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</si>
  <si>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</si>
  <si>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</si>
  <si>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</si>
  <si>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</si>
  <si>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</si>
  <si>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</si>
  <si>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</si>
  <si>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</si>
  <si>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</si>
  <si>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</si>
  <si>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</si>
  <si>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</si>
  <si>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</si>
  <si>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</si>
  <si>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</si>
  <si>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</si>
  <si>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</si>
  <si>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</si>
  <si>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</si>
  <si>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</si>
  <si>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</si>
  <si>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</si>
  <si>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</si>
  <si>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</si>
  <si>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</si>
  <si>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</si>
  <si>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</si>
  <si>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</si>
  <si>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</si>
  <si>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</si>
  <si>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</si>
  <si>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</si>
  <si>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</si>
  <si>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</si>
  <si>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</si>
  <si>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</si>
  <si>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</si>
  <si>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</si>
  <si>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</si>
  <si>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</si>
  <si>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</si>
  <si>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</si>
  <si>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</si>
  <si>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</si>
  <si>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</si>
  <si>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</si>
  <si>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</si>
  <si>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</si>
  <si>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</si>
  <si>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</si>
  <si>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</si>
  <si>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</si>
  <si>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</si>
  <si>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</si>
  <si>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</si>
  <si>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</si>
  <si>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</si>
  <si>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</si>
  <si>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</si>
  <si>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</si>
  <si>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</si>
  <si>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</si>
  <si>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</si>
  <si>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</si>
  <si>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</si>
  <si>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</si>
  <si>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</si>
  <si>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</si>
  <si>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</si>
  <si>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</si>
  <si>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</si>
  <si>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</si>
  <si>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</si>
  <si>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</si>
  <si>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</si>
  <si>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</si>
  <si>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</si>
  <si>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</si>
  <si>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</si>
  <si>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</si>
  <si>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</si>
  <si>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</si>
  <si>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</si>
  <si>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</si>
  <si>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</si>
  <si>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</si>
  <si>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</si>
  <si>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</si>
  <si>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</si>
  <si>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</si>
  <si>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</si>
  <si>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</si>
  <si>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</si>
  <si>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</si>
  <si>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</si>
  <si>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</si>
  <si>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</si>
  <si>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</si>
  <si>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</si>
  <si>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</si>
  <si>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</si>
  <si>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</si>
  <si>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</si>
  <si>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</si>
  <si>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</si>
  <si>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</si>
  <si>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</si>
  <si>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</si>
  <si>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</si>
  <si>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</si>
  <si>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</si>
  <si>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</si>
  <si>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</si>
  <si>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</si>
  <si>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</si>
  <si>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</si>
  <si>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</si>
  <si>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</si>
  <si>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</si>
  <si>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</si>
  <si>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</si>
  <si>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</si>
  <si>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</si>
  <si>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</si>
  <si>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</si>
  <si>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</si>
  <si>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</si>
  <si>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</si>
  <si>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</si>
  <si>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</si>
  <si>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</si>
  <si>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</si>
  <si>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</si>
  <si>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</si>
  <si>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</si>
  <si>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</si>
  <si>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</si>
  <si>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</si>
  <si>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</si>
  <si>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</si>
  <si>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</si>
  <si>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</si>
  <si>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</si>
  <si>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</si>
  <si>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</si>
  <si>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</si>
  <si>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</si>
  <si>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</si>
  <si>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</si>
  <si>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</si>
  <si>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</si>
  <si>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</si>
  <si>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</si>
  <si>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</si>
  <si>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</si>
  <si>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</si>
  <si>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</si>
  <si>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</si>
  <si>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</si>
  <si>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</si>
  <si>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</si>
  <si>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</si>
  <si>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</si>
  <si>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</si>
  <si>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</si>
  <si>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</si>
  <si>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</si>
  <si>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</si>
  <si>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</si>
  <si>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</si>
  <si>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</si>
  <si>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</si>
  <si>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</si>
  <si>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</si>
  <si>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</si>
  <si>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</si>
  <si>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</si>
  <si>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</si>
  <si>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</si>
  <si>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</si>
  <si>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</si>
  <si>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</si>
  <si>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</si>
  <si>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</si>
  <si>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</si>
  <si>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</si>
  <si>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</si>
  <si>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</si>
  <si>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</si>
  <si>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</si>
  <si>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</si>
  <si>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</si>
  <si>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</si>
  <si>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</si>
  <si>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</si>
  <si>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</si>
  <si>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</si>
  <si>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</si>
  <si>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</si>
  <si>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</si>
  <si>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</si>
  <si>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</si>
  <si>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</si>
  <si>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</si>
  <si>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</si>
  <si>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</si>
  <si>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</si>
  <si>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</si>
  <si>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</si>
  <si>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</si>
  <si>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</si>
  <si>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</si>
  <si>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</si>
  <si>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</si>
  <si>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</si>
  <si>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</si>
  <si>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</si>
  <si>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</si>
  <si>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</si>
  <si>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</si>
  <si>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</si>
  <si>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</si>
  <si>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</si>
  <si>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</si>
  <si>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</si>
  <si>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</si>
  <si>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</si>
  <si>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</si>
  <si>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</si>
  <si>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</si>
  <si>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</si>
  <si>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</si>
  <si>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</si>
  <si>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</si>
  <si>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</si>
  <si>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</si>
  <si>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</si>
  <si>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</si>
  <si>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</si>
  <si>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</si>
  <si>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</si>
  <si>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</si>
  <si>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</si>
  <si>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</si>
  <si>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</si>
  <si>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</si>
  <si>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</si>
  <si>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</si>
  <si>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</si>
  <si>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</si>
  <si>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</si>
  <si>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</si>
  <si>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</si>
  <si>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</si>
  <si>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</si>
  <si>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</si>
  <si>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</si>
  <si>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</si>
  <si>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</si>
  <si>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</si>
  <si>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</si>
  <si>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</si>
  <si>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</si>
  <si>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</si>
  <si>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</si>
  <si>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</si>
  <si>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</si>
  <si>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</si>
  <si>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</si>
  <si>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</si>
  <si>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</si>
  <si>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</si>
  <si>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</si>
  <si>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</si>
  <si>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</si>
  <si>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</si>
  <si>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</si>
  <si>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</si>
  <si>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</si>
  <si>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</si>
  <si>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</si>
  <si>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</si>
  <si>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</si>
  <si>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</si>
  <si>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</si>
  <si>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</si>
  <si>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</si>
  <si>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</si>
  <si>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</si>
  <si>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</si>
  <si>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</si>
  <si>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</si>
  <si>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</si>
  <si>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</si>
  <si>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</si>
  <si>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</si>
  <si>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</si>
  <si>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</si>
  <si>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</si>
  <si>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</si>
  <si>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</si>
  <si>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</si>
  <si>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</si>
  <si>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</si>
  <si>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</si>
  <si>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</si>
  <si>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</si>
  <si>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</si>
  <si>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</si>
  <si>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</si>
  <si>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</si>
  <si>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</si>
  <si>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</si>
  <si>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</si>
  <si>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</si>
  <si>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</si>
  <si>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</si>
  <si>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</si>
  <si>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</si>
  <si>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</si>
  <si>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</si>
  <si>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</si>
  <si>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</si>
  <si>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</si>
  <si>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</si>
  <si>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</si>
  <si>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</si>
  <si>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</si>
  <si>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</si>
  <si>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</si>
  <si>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</si>
  <si>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</si>
  <si>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</si>
  <si>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</si>
  <si>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</si>
  <si>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</si>
  <si>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</si>
  <si>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</si>
  <si>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</si>
  <si>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</si>
  <si>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</si>
  <si>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</si>
  <si>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</si>
  <si>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</si>
  <si>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</si>
  <si>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</si>
  <si>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</si>
  <si>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</si>
  <si>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</si>
  <si>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</si>
  <si>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</si>
  <si>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</si>
  <si>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</si>
  <si>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</si>
  <si>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</si>
  <si>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</si>
  <si>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</si>
  <si>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</si>
  <si>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</si>
  <si>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</si>
  <si>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</si>
  <si>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</si>
  <si>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</si>
  <si>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</si>
  <si>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</si>
  <si>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</si>
  <si>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</si>
  <si>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</si>
  <si>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</si>
  <si>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</si>
  <si>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</si>
  <si>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</si>
  <si>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</si>
  <si>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</si>
  <si>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</si>
  <si>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</si>
  <si>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</si>
  <si>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</si>
  <si>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</si>
  <si>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</si>
  <si>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</si>
  <si>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</si>
  <si>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</si>
  <si>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</si>
  <si>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</si>
  <si>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</si>
  <si>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</si>
  <si>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</si>
  <si>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</si>
  <si>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</si>
  <si>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</si>
  <si>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</si>
  <si>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</si>
  <si>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</si>
  <si>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</si>
  <si>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</si>
  <si>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</si>
  <si>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</si>
  <si>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</si>
  <si>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</si>
  <si>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</si>
  <si>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</si>
  <si>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</si>
  <si>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</si>
  <si>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</si>
  <si>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</si>
  <si>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</si>
  <si>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</si>
  <si>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</si>
  <si>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</si>
  <si>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</si>
  <si>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</si>
  <si>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</si>
  <si>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</si>
  <si>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</si>
  <si>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</si>
  <si>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</si>
  <si>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</si>
  <si>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</si>
  <si>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</si>
  <si>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</si>
  <si>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</si>
  <si>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</si>
  <si>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</si>
  <si>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</si>
  <si>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</si>
  <si>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</si>
  <si>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</si>
  <si>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</si>
  <si>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</si>
  <si>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</si>
  <si>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</si>
  <si>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</si>
  <si>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</si>
  <si>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</si>
  <si>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</si>
  <si>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</si>
  <si>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</si>
  <si>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</si>
  <si>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</si>
  <si>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</si>
  <si>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</si>
  <si>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</si>
  <si>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</si>
  <si>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</si>
  <si>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</si>
  <si>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</si>
  <si>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</si>
  <si>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</si>
  <si>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</si>
  <si>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</si>
  <si>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</si>
  <si>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</si>
  <si>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</si>
  <si>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</si>
  <si>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</si>
  <si>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</si>
  <si>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</si>
  <si>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</si>
  <si>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</si>
  <si>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</si>
  <si>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</si>
  <si>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</si>
  <si>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</si>
  <si>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</si>
  <si>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</si>
  <si>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</si>
  <si>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</si>
  <si>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</si>
  <si>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</si>
  <si>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</si>
  <si>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</si>
  <si>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</si>
  <si>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</si>
  <si>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</si>
  <si>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</si>
  <si>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</si>
  <si>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</si>
  <si>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</si>
  <si>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</si>
  <si>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</si>
  <si>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</si>
  <si>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</si>
  <si>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</si>
  <si>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</si>
  <si>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</si>
  <si>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</si>
  <si>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</si>
  <si>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</si>
  <si>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</si>
  <si>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</si>
  <si>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</si>
  <si>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</si>
  <si>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</si>
  <si>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</si>
  <si>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</si>
  <si>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</si>
  <si>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</si>
  <si>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</si>
  <si>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</si>
  <si>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</si>
  <si>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</si>
  <si>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</si>
  <si>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</si>
  <si>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</si>
  <si>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</si>
  <si>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</si>
  <si>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</si>
  <si>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</si>
  <si>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</si>
  <si>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</si>
  <si>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</si>
  <si>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</si>
  <si>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</si>
  <si>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</si>
  <si>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</si>
  <si>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</si>
  <si>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</si>
  <si>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</si>
  <si>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</si>
  <si>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</si>
  <si>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</si>
  <si>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</si>
  <si>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</si>
  <si>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</si>
  <si>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</si>
  <si>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</si>
  <si>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</si>
  <si>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</si>
  <si>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</si>
  <si>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</si>
  <si>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</si>
  <si>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</si>
  <si>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</si>
  <si>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</si>
  <si>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</si>
  <si>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</si>
  <si>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</si>
  <si>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</si>
  <si>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</si>
  <si>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</si>
  <si>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</si>
  <si>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</si>
  <si>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</si>
  <si>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</si>
  <si>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</si>
  <si>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</si>
  <si>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</si>
  <si>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</si>
  <si>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</si>
  <si>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</si>
  <si>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</si>
  <si>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</si>
  <si>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</si>
  <si>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</si>
  <si>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</si>
  <si>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</si>
  <si>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</si>
  <si>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</si>
  <si>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</si>
  <si>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</si>
  <si>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</si>
  <si>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</si>
  <si>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</si>
  <si>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</si>
  <si>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</si>
  <si>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</si>
  <si>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</si>
  <si>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</si>
  <si>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</si>
  <si>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</si>
  <si>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</si>
  <si>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</si>
  <si>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</si>
  <si>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</si>
  <si>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</si>
  <si>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</si>
  <si>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</si>
  <si>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</si>
  <si>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</si>
  <si>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</si>
  <si>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</si>
  <si>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</si>
  <si>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</si>
  <si>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</si>
  <si>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</si>
  <si>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</si>
  <si>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</si>
  <si>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</si>
  <si>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</si>
  <si>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</si>
  <si>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</si>
  <si>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</si>
  <si>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</si>
  <si>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</si>
  <si>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</si>
  <si>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</si>
  <si>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</si>
  <si>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</si>
  <si>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</si>
  <si>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</si>
  <si>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</si>
  <si>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</si>
  <si>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</si>
  <si>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</si>
  <si>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</si>
  <si>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</si>
  <si>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</si>
  <si>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</si>
  <si>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</si>
  <si>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</si>
  <si>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</si>
  <si>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</si>
  <si>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</si>
  <si>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</si>
  <si>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</si>
  <si>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</si>
  <si>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</si>
  <si>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</si>
  <si>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</si>
  <si>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</si>
  <si>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</si>
  <si>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</si>
  <si>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</si>
  <si>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</si>
  <si>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</si>
  <si>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</si>
  <si>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</si>
  <si>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</si>
  <si>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</si>
  <si>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</si>
  <si>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</si>
  <si>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</si>
  <si>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</si>
  <si>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</si>
  <si>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</si>
  <si>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</si>
  <si>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</si>
  <si>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</si>
  <si>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</si>
  <si>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</si>
  <si>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</si>
  <si>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</si>
  <si>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</si>
  <si>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</si>
  <si>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</si>
  <si>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</si>
  <si>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</si>
  <si>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</si>
  <si>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</si>
  <si>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</si>
  <si>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</si>
  <si>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</si>
  <si>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</si>
  <si>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</si>
  <si>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</si>
  <si>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</si>
  <si>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</si>
  <si>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</si>
  <si>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</si>
  <si>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</si>
  <si>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</si>
  <si>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</si>
  <si>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</si>
  <si>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</si>
  <si>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</si>
  <si>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</si>
  <si>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</si>
  <si>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</si>
  <si>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</si>
  <si>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</si>
  <si>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</si>
  <si>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</si>
  <si>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</si>
  <si>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</si>
  <si>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</si>
  <si>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</si>
  <si>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</si>
  <si>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</si>
  <si>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</si>
  <si>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</si>
  <si>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</si>
  <si>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</si>
  <si>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</si>
  <si>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</si>
  <si>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</si>
  <si>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</si>
  <si>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</si>
  <si>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</si>
  <si>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</si>
  <si>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</si>
  <si>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</si>
  <si>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</si>
  <si>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</si>
  <si>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</si>
  <si>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</si>
  <si>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</si>
  <si>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</si>
  <si>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</si>
  <si>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</si>
  <si>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</si>
  <si>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</si>
  <si>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</si>
  <si>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</si>
  <si>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</si>
  <si>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</si>
  <si>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</si>
  <si>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</si>
  <si>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</si>
  <si>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</si>
  <si>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</si>
  <si>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</si>
  <si>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</si>
  <si>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</si>
  <si>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</si>
  <si>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</si>
  <si>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</si>
  <si>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</si>
  <si>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</si>
  <si>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</si>
  <si>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</si>
  <si>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</si>
  <si>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</si>
  <si>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</si>
  <si>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</si>
  <si>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</si>
  <si>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</si>
  <si>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</si>
  <si>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</si>
  <si>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</si>
  <si>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</si>
  <si>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</si>
  <si>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</si>
  <si>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</si>
  <si>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</si>
  <si>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</si>
  <si>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</si>
  <si>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</si>
  <si>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</si>
  <si>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</si>
  <si>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</si>
  <si>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</si>
  <si>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</si>
  <si>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</si>
  <si>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</si>
  <si>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</si>
  <si>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</si>
  <si>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</si>
  <si>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</si>
  <si>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</si>
  <si>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</si>
  <si>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</si>
  <si>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</si>
  <si>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</si>
  <si>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</si>
  <si>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</si>
  <si>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</si>
  <si>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</si>
  <si>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</si>
  <si>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</si>
  <si>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</si>
  <si>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</si>
  <si>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</si>
  <si>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</si>
  <si>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</si>
  <si>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</si>
  <si>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</si>
  <si>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</si>
  <si>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</si>
  <si>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</si>
  <si>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</si>
  <si>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</si>
  <si>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</si>
  <si>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</si>
  <si>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</si>
  <si>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</si>
  <si>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</si>
  <si>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</si>
  <si>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</si>
  <si>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</si>
  <si>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</si>
  <si>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</si>
  <si>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</si>
  <si>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</si>
  <si>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</si>
  <si>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</si>
  <si>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</si>
  <si>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</si>
  <si>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</si>
  <si>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</si>
  <si>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</si>
  <si>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</si>
  <si>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</si>
  <si>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</si>
  <si>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</si>
  <si>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</si>
  <si>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</si>
  <si>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</si>
  <si>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</si>
  <si>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</si>
  <si>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</si>
  <si>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</si>
  <si>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</si>
  <si>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</si>
  <si>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</si>
  <si>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</si>
  <si>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</si>
  <si>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</si>
  <si>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</si>
  <si>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</si>
  <si>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</si>
  <si>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</si>
  <si>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</si>
  <si>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</si>
  <si>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</si>
  <si>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</si>
  <si>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</si>
  <si>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</si>
  <si>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</si>
  <si>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</si>
  <si>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</si>
  <si>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</si>
  <si>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</si>
  <si>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</si>
  <si>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</si>
  <si>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</si>
  <si>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</si>
  <si>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</si>
  <si>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</si>
  <si>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</si>
  <si>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</si>
  <si>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</si>
  <si>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</si>
  <si>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</si>
  <si>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</si>
  <si>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</si>
  <si>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</si>
  <si>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</si>
  <si>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</si>
  <si>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</si>
  <si>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</si>
  <si>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</si>
  <si>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</si>
  <si>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</si>
  <si>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</si>
  <si>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</si>
  <si>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</si>
  <si>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</si>
  <si>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</si>
  <si>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</si>
  <si>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</si>
  <si>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</si>
  <si>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</si>
  <si>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</si>
  <si>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</si>
  <si>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</si>
  <si>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</si>
  <si>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</si>
  <si>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</si>
  <si>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</si>
  <si>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</si>
  <si>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</si>
  <si>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</si>
  <si>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</si>
  <si>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</si>
  <si>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</si>
  <si>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</si>
  <si>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</si>
  <si>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</si>
  <si>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</si>
  <si>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</si>
  <si>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</si>
  <si>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</si>
  <si>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</si>
  <si>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</si>
  <si>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</si>
  <si>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</si>
  <si>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</si>
  <si>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</si>
  <si>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</si>
  <si>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</si>
  <si>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</si>
  <si>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</si>
  <si>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</si>
  <si>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</si>
  <si>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</si>
  <si>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</si>
  <si>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</si>
  <si>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</si>
  <si>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</si>
  <si>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</si>
  <si>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</si>
  <si>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</si>
  <si>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</si>
  <si>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</si>
  <si>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</si>
  <si>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</si>
  <si>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</si>
  <si>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</si>
  <si>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</si>
  <si>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</si>
  <si>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</si>
  <si>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</si>
  <si>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</si>
  <si>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</si>
  <si>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</si>
  <si>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</si>
  <si>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</si>
  <si>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</si>
  <si>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</si>
  <si>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</si>
  <si>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</si>
  <si>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</si>
  <si>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</si>
  <si>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</si>
  <si>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</si>
  <si>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</si>
  <si>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</si>
  <si>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</si>
  <si>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</si>
  <si>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</si>
  <si>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</si>
  <si>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</si>
  <si>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</si>
  <si>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</si>
  <si>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</si>
  <si>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</si>
  <si>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</si>
  <si>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</si>
  <si>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</si>
  <si>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</si>
  <si>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</si>
  <si>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</si>
  <si>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</si>
  <si>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</si>
  <si>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</si>
  <si>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</si>
  <si>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</si>
  <si>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</si>
  <si>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</si>
  <si>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</si>
  <si>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</si>
  <si>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</si>
  <si>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</si>
  <si>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</si>
  <si>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</si>
  <si>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</si>
  <si>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</si>
  <si>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</si>
  <si>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</si>
  <si>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</si>
  <si>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</si>
  <si>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</si>
  <si>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</si>
  <si>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</si>
  <si>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</si>
  <si>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</si>
  <si>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</si>
  <si>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</si>
  <si>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</si>
  <si>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</si>
  <si>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</si>
  <si>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</si>
  <si>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</si>
  <si>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</si>
  <si>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</si>
  <si>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</si>
  <si>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</si>
  <si>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</si>
  <si>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</si>
  <si>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</si>
  <si>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</si>
  <si>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</si>
  <si>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</si>
  <si>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</si>
  <si>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</si>
  <si>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</si>
  <si>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</si>
  <si>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</si>
  <si>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</si>
  <si>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</si>
  <si>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</si>
  <si>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</si>
  <si>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</si>
  <si>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</si>
  <si>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</si>
  <si>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</si>
  <si>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</si>
  <si>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</si>
  <si>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</si>
  <si>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</si>
  <si>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</si>
  <si>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</si>
  <si>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</si>
  <si>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</si>
  <si>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</si>
  <si>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</si>
  <si>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</si>
  <si>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</si>
  <si>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</si>
  <si>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</si>
  <si>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</si>
  <si>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</si>
  <si>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</si>
  <si>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</si>
  <si>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</si>
  <si>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</si>
  <si>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</si>
  <si>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</si>
  <si>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</si>
  <si>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</si>
  <si>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</si>
  <si>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</si>
  <si>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</si>
  <si>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</si>
  <si>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</si>
  <si>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</si>
  <si>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</si>
  <si>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</si>
  <si>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</si>
  <si>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</si>
  <si>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</si>
  <si>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</si>
  <si>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</si>
  <si>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</si>
  <si>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</si>
  <si>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</si>
  <si>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</si>
  <si>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</si>
  <si>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</si>
  <si>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</si>
  <si>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</si>
  <si>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</si>
  <si>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</si>
  <si>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</si>
  <si>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</si>
  <si>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</si>
  <si>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</si>
  <si>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</si>
  <si>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</si>
  <si>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</si>
  <si>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</si>
  <si>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</si>
  <si>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</si>
  <si>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</si>
  <si>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</si>
  <si>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</si>
  <si>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</si>
  <si>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</si>
  <si>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</si>
  <si>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</si>
  <si>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</si>
  <si>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</si>
  <si>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</si>
  <si>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</si>
  <si>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</si>
  <si>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</si>
  <si>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</si>
  <si>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</si>
  <si>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</si>
  <si>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</si>
  <si>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</si>
  <si>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</si>
  <si>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</si>
  <si>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</si>
  <si>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</si>
  <si>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</si>
  <si>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</si>
  <si>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</si>
  <si>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</si>
  <si>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</si>
  <si>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</si>
  <si>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</si>
  <si>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</si>
  <si>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</si>
  <si>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</si>
  <si>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</si>
  <si>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</si>
  <si>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</si>
  <si>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</si>
  <si>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</si>
  <si>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</si>
  <si>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</si>
  <si>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</si>
  <si>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</si>
  <si>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</si>
  <si>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</si>
  <si>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</si>
  <si>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</si>
  <si>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</si>
  <si>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</si>
  <si>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</si>
  <si>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</si>
  <si>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</si>
  <si>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</si>
  <si>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</si>
  <si>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</si>
  <si>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</si>
  <si>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</si>
  <si>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</si>
  <si>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</si>
  <si>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</si>
  <si>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</si>
  <si>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</si>
  <si>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</si>
  <si>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</si>
  <si>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</si>
  <si>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</si>
  <si>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</si>
  <si>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</si>
  <si>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</si>
  <si>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</si>
  <si>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</si>
  <si>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</si>
  <si>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</si>
  <si>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</si>
  <si>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</si>
  <si>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</si>
  <si>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</si>
  <si>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</si>
  <si>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</si>
  <si>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</si>
  <si>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</si>
  <si>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</si>
  <si>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</si>
  <si>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</si>
  <si>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</si>
  <si>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</si>
  <si>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</si>
  <si>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</si>
  <si>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</si>
  <si>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</si>
  <si>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</si>
  <si>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</si>
  <si>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</si>
  <si>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</si>
  <si>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</si>
  <si>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</si>
  <si>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</si>
  <si>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</si>
  <si>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</si>
  <si>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</si>
  <si>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</si>
  <si>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</si>
  <si>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</si>
  <si>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</si>
  <si>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</si>
  <si>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</si>
  <si>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</si>
  <si>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</si>
  <si>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</si>
  <si>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</si>
  <si>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</si>
  <si>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</si>
  <si>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</si>
  <si>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</si>
  <si>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</si>
  <si>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</si>
  <si>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</si>
  <si>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</si>
  <si>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</si>
  <si>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</si>
  <si>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</si>
  <si>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</si>
  <si>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</si>
  <si>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</si>
  <si>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</si>
  <si>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</si>
  <si>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</si>
  <si>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</si>
  <si>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</si>
  <si>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</si>
  <si>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</si>
  <si>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</si>
  <si>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</si>
  <si>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</si>
  <si>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</si>
  <si>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</si>
  <si>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</si>
  <si>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</si>
  <si>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</si>
  <si>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</si>
  <si>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</si>
  <si>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</si>
  <si>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</si>
  <si>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</si>
  <si>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</si>
  <si>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</si>
  <si>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</si>
  <si>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</si>
  <si>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</si>
  <si>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</si>
  <si>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</si>
  <si>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</si>
  <si>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</si>
  <si>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</si>
  <si>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</si>
  <si>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</si>
  <si>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</si>
  <si>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</si>
  <si>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</si>
  <si>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</si>
  <si>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</si>
  <si>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</si>
  <si>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</si>
  <si>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</si>
  <si>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</si>
  <si>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</si>
  <si>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</si>
  <si>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</si>
  <si>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</si>
  <si>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</si>
  <si>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</si>
  <si>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</si>
  <si>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</si>
  <si>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</si>
  <si>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</si>
  <si>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</si>
  <si>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</si>
  <si>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</si>
  <si>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</si>
  <si>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</si>
  <si>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</si>
  <si>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</si>
  <si>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</si>
  <si>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</si>
  <si>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</si>
  <si>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</si>
  <si>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</si>
  <si>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</si>
  <si>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</si>
  <si>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</si>
  <si>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</si>
  <si>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</si>
  <si>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</si>
  <si>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</si>
  <si>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</si>
  <si>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</si>
  <si>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</si>
  <si>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</si>
  <si>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</si>
  <si>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</si>
  <si>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</si>
  <si>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</si>
  <si>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</si>
  <si>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</si>
  <si>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</si>
  <si>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</si>
  <si>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</si>
  <si>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</si>
  <si>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</si>
  <si>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</si>
  <si>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</si>
  <si>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</si>
  <si>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</si>
  <si>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</si>
  <si>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</si>
  <si>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</si>
  <si>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</si>
  <si>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</si>
  <si>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</si>
  <si>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</si>
  <si>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</si>
  <si>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</si>
  <si>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</si>
  <si>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</si>
  <si>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</si>
  <si>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</si>
  <si>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</si>
  <si>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</si>
  <si>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</si>
  <si>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</si>
  <si>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</si>
  <si>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</si>
  <si>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</si>
  <si>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</si>
  <si>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</si>
  <si>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</si>
  <si>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</si>
  <si>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</si>
  <si>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</si>
  <si>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</si>
  <si>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</si>
  <si>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</si>
  <si>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</si>
  <si>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</si>
  <si>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</si>
  <si>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</si>
  <si>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</si>
  <si>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</si>
  <si>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</si>
  <si>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</si>
  <si>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</si>
  <si>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</si>
  <si>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</si>
  <si>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</si>
  <si>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</si>
  <si>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</si>
  <si>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</si>
  <si>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</si>
  <si>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</si>
  <si>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</si>
  <si>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</si>
  <si>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</si>
  <si>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</si>
  <si>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</si>
  <si>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</si>
  <si>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</si>
  <si>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</si>
  <si>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</si>
  <si>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</si>
  <si>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</si>
  <si>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</si>
  <si>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</si>
  <si>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</si>
  <si>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</si>
  <si>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</si>
  <si>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</si>
  <si>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</si>
  <si>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</si>
  <si>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</si>
  <si>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</si>
  <si>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</si>
  <si>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</si>
  <si>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</si>
  <si>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</si>
  <si>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</si>
  <si>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</si>
  <si>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</si>
  <si>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</si>
  <si>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</si>
  <si>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</si>
  <si>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</si>
  <si>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</si>
  <si>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</si>
  <si>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</si>
  <si>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</si>
  <si>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</si>
  <si>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</si>
  <si>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</si>
  <si>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</si>
  <si>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</si>
  <si>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</si>
  <si>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</si>
  <si>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</si>
  <si>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</si>
  <si>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</si>
  <si>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</si>
  <si>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</si>
  <si>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</si>
  <si>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</si>
  <si>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</si>
  <si>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</si>
  <si>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</si>
  <si>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</si>
  <si>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</si>
  <si>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</si>
  <si>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</si>
  <si>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</si>
  <si>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</si>
  <si>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</si>
  <si>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</si>
  <si>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</si>
  <si>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</si>
  <si>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</si>
  <si>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</si>
  <si>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</si>
  <si>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</si>
  <si>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</si>
  <si>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</si>
  <si>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</si>
  <si>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</si>
  <si>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</si>
  <si>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</si>
  <si>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</si>
  <si>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</si>
  <si>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</si>
  <si>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</si>
  <si>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</si>
  <si>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</si>
  <si>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</si>
  <si>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</si>
  <si>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</si>
  <si>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</si>
  <si>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</si>
  <si>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</si>
  <si>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</si>
  <si>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</si>
  <si>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</si>
  <si>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</si>
  <si>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</si>
  <si>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</si>
  <si>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</si>
  <si>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</si>
  <si>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</si>
  <si>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</si>
  <si>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</si>
  <si>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</si>
  <si>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</si>
  <si>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</si>
  <si>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</si>
  <si>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</si>
  <si>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</si>
  <si>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</si>
  <si>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</si>
  <si>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</si>
  <si>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</si>
  <si>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</si>
  <si>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</si>
  <si>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</si>
  <si>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</si>
  <si>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</si>
  <si>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</si>
  <si>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</si>
  <si>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</si>
  <si>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</si>
  <si>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</si>
  <si>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</si>
  <si>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</si>
  <si>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</si>
  <si>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</si>
  <si>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</si>
  <si>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</si>
  <si>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</si>
  <si>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</si>
  <si>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</si>
  <si>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</si>
  <si>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</si>
  <si>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</si>
  <si>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</si>
  <si>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</si>
  <si>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</si>
  <si>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</si>
  <si>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</si>
  <si>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</si>
  <si>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</si>
  <si>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</si>
  <si>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</si>
  <si>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</si>
  <si>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</si>
  <si>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</si>
  <si>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</si>
  <si>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</si>
  <si>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</si>
  <si>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</si>
  <si>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</si>
  <si>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</si>
  <si>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</si>
  <si>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</si>
  <si>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</si>
  <si>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</si>
  <si>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</si>
  <si>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</si>
  <si>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</si>
  <si>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</si>
  <si>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</si>
  <si>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</si>
  <si>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</si>
  <si>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</si>
  <si>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</si>
  <si>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</si>
  <si>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</si>
  <si>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</si>
  <si>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</si>
  <si>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</si>
  <si>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</si>
  <si>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</si>
  <si>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</si>
  <si>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</si>
  <si>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</si>
  <si>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</si>
  <si>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</si>
  <si>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</si>
  <si>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</si>
  <si>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</si>
  <si>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</si>
  <si>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</si>
  <si>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</si>
  <si>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</si>
  <si>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</si>
  <si>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</si>
  <si>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</si>
  <si>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</si>
  <si>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</si>
  <si>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</si>
  <si>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</si>
  <si>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</si>
  <si>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</si>
  <si>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</si>
  <si>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</si>
  <si>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</si>
  <si>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</si>
  <si>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</si>
  <si>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</si>
  <si>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</si>
  <si>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</si>
  <si>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</si>
  <si>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</si>
  <si>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</si>
  <si>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</si>
  <si>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</si>
  <si>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</si>
  <si>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</si>
  <si>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</si>
  <si>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</si>
  <si>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</si>
  <si>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</si>
  <si>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</si>
  <si>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</si>
  <si>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</si>
  <si>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</si>
  <si>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</si>
  <si>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</si>
  <si>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</si>
  <si>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</si>
  <si>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</si>
  <si>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</si>
  <si>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</si>
  <si>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</si>
  <si>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</si>
  <si>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</si>
  <si>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</si>
  <si>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</si>
  <si>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</si>
  <si>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</si>
  <si>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</si>
  <si>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</si>
  <si>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</si>
  <si>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</si>
  <si>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</si>
  <si>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</si>
  <si>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</si>
  <si>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</si>
  <si>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</si>
  <si>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</si>
  <si>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</si>
  <si>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</si>
  <si>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</si>
  <si>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</si>
  <si>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</si>
  <si>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</si>
  <si>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</si>
  <si>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</si>
  <si>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</si>
  <si>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</si>
  <si>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</si>
  <si>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</si>
  <si>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</si>
  <si>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</si>
  <si>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</si>
  <si>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</si>
  <si>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</si>
  <si>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</si>
  <si>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</si>
  <si>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</si>
  <si>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</si>
  <si>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</si>
  <si>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</si>
  <si>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</si>
  <si>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</si>
  <si>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</si>
  <si>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</si>
  <si>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</si>
  <si>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</si>
  <si>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</si>
  <si>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</si>
  <si>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</si>
  <si>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</si>
  <si>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</si>
  <si>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</si>
  <si>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</si>
  <si>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</si>
  <si>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</si>
  <si>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</si>
  <si>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</si>
  <si>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</si>
  <si>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</si>
  <si>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</si>
  <si>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</si>
  <si>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</si>
  <si>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</si>
  <si>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</si>
  <si>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</si>
  <si>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</si>
  <si>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</si>
  <si>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</si>
  <si>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</si>
  <si>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</si>
  <si>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</si>
  <si>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</si>
  <si>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</si>
  <si>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</si>
  <si>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</si>
  <si>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</si>
  <si>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</si>
  <si>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</si>
  <si>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</si>
  <si>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</si>
  <si>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</si>
  <si>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</si>
  <si>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</si>
  <si>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</si>
  <si>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</si>
  <si>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</si>
  <si>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</si>
  <si>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</si>
  <si>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</si>
  <si>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</si>
  <si>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</si>
  <si>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</si>
  <si>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</si>
  <si>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</si>
  <si>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</si>
  <si>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</si>
  <si>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</si>
  <si>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</si>
  <si>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</si>
  <si>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</si>
  <si>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</si>
  <si>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</si>
  <si>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</si>
  <si>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</si>
  <si>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</si>
  <si>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</si>
  <si>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</si>
  <si>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</si>
  <si>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</si>
  <si>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</si>
  <si>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</si>
  <si>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</si>
  <si>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</si>
  <si>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</si>
  <si>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</si>
  <si>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</si>
  <si>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</si>
  <si>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</si>
  <si>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</si>
  <si>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</si>
  <si>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</si>
  <si>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</si>
  <si>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</si>
  <si>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</si>
  <si>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</si>
  <si>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</si>
  <si>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</si>
  <si>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</si>
  <si>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</si>
  <si>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</si>
  <si>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</si>
  <si>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</si>
  <si>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</si>
  <si>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</si>
  <si>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</si>
  <si>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</si>
  <si>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</si>
  <si>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</si>
  <si>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</si>
  <si>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</si>
  <si>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</si>
  <si>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</si>
  <si>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</si>
  <si>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</si>
  <si>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</si>
  <si>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</si>
  <si>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</si>
  <si>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</si>
  <si>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</si>
  <si>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</si>
  <si>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</si>
  <si>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</si>
  <si>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</si>
  <si>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</si>
  <si>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</si>
  <si>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</si>
  <si>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</si>
  <si>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</si>
  <si>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</si>
  <si>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</si>
  <si>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</si>
  <si>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</si>
  <si>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</si>
  <si>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</si>
  <si>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</si>
  <si>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</si>
  <si>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</si>
  <si>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</si>
  <si>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</si>
  <si>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</si>
  <si>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</si>
  <si>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</si>
  <si>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</si>
  <si>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</si>
  <si>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</si>
  <si>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</si>
  <si>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</si>
  <si>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</si>
  <si>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</si>
  <si>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</si>
  <si>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</si>
  <si>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</si>
  <si>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</si>
  <si>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</si>
  <si>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</si>
  <si>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</si>
  <si>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</si>
  <si>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</si>
  <si>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</si>
  <si>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</si>
  <si>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</si>
  <si>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</si>
  <si>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</si>
  <si>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</si>
  <si>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</si>
  <si>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</si>
  <si>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</si>
  <si>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</si>
  <si>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</si>
  <si>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</si>
  <si>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</si>
  <si>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</si>
  <si>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</si>
  <si>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</si>
  <si>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</si>
  <si>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</si>
  <si>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</si>
  <si>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</si>
  <si>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</si>
  <si>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</si>
  <si>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</si>
  <si>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</si>
  <si>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</si>
  <si>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</si>
  <si>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</si>
  <si>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</si>
  <si>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</si>
  <si>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</si>
  <si>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</si>
  <si>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</si>
  <si>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</si>
  <si>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</si>
  <si>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</si>
  <si>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</si>
  <si>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</si>
  <si>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</si>
  <si>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</si>
  <si>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</si>
  <si>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</si>
  <si>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</si>
  <si>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</si>
  <si>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</si>
  <si>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</si>
  <si>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</si>
  <si>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</si>
  <si>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</si>
  <si>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</si>
  <si>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</si>
  <si>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</si>
  <si>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</si>
  <si>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</si>
  <si>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</si>
  <si>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</si>
  <si>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</si>
  <si>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</si>
  <si>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</si>
  <si>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</si>
  <si>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</si>
  <si>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</si>
  <si>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</si>
  <si>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</si>
  <si>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</si>
  <si>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</si>
  <si>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</si>
  <si>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</si>
  <si>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</si>
  <si>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</si>
  <si>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</si>
  <si>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</si>
  <si>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</si>
  <si>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</si>
  <si>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</si>
  <si>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</si>
  <si>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</si>
  <si>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</si>
  <si>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</si>
  <si>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</si>
  <si>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</si>
  <si>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</si>
  <si>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</si>
  <si>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</si>
  <si>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</si>
  <si>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</si>
  <si>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</si>
  <si>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</si>
  <si>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</si>
  <si>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</si>
  <si>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</si>
  <si>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</si>
  <si>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</si>
  <si>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</si>
  <si>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</si>
  <si>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</si>
  <si>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</si>
  <si>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</si>
  <si>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</si>
  <si>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</si>
  <si>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</si>
  <si>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</si>
  <si>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</si>
  <si>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</si>
  <si>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</si>
  <si>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</si>
  <si>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</si>
  <si>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</si>
  <si>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</si>
  <si>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</si>
  <si>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</si>
  <si>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</si>
  <si>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</si>
  <si>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</si>
  <si>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</si>
  <si>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</si>
  <si>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</si>
  <si>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</si>
  <si>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</si>
  <si>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</si>
  <si>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</si>
  <si>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</si>
  <si>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</si>
  <si>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</si>
  <si>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</si>
  <si>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</si>
  <si>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</si>
  <si>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</si>
  <si>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</si>
  <si>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</si>
  <si>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</si>
  <si>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</si>
  <si>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</si>
  <si>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</si>
  <si>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</si>
  <si>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</si>
  <si>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</si>
  <si>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</si>
  <si>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</si>
  <si>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</si>
  <si>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</si>
  <si>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</si>
  <si>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</si>
  <si>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</si>
  <si>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</si>
  <si>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</si>
  <si>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</si>
  <si>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</si>
  <si>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</si>
  <si>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</si>
  <si>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</si>
  <si>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</si>
  <si>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</si>
  <si>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</si>
  <si>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</si>
  <si>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</si>
  <si>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</si>
  <si>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</si>
  <si>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</si>
  <si>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</si>
  <si>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</si>
  <si>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</si>
  <si>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</si>
  <si>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</si>
  <si>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</si>
  <si>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</si>
  <si>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</si>
  <si>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</si>
  <si>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</si>
  <si>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</si>
  <si>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</si>
  <si>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</si>
  <si>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</si>
  <si>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</si>
  <si>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</si>
  <si>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</si>
  <si>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</si>
  <si>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</si>
  <si>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</si>
  <si>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</si>
  <si>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</si>
  <si>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</si>
  <si>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</si>
  <si>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</si>
  <si>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</si>
  <si>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</si>
  <si>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</si>
  <si>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</si>
  <si>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</si>
  <si>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</si>
  <si>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</si>
  <si>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</si>
  <si>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</si>
  <si>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</si>
  <si>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</si>
  <si>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</si>
  <si>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</si>
  <si>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</si>
  <si>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</si>
  <si>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</si>
  <si>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</si>
  <si>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</si>
  <si>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</si>
  <si>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</si>
  <si>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</si>
  <si>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</si>
  <si>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</si>
  <si>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</si>
  <si>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</si>
  <si>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</si>
  <si>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</si>
  <si>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</si>
  <si>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</si>
  <si>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</si>
  <si>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</si>
  <si>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</si>
  <si>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</si>
  <si>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</si>
  <si>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</si>
  <si>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</si>
  <si>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</si>
  <si>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</si>
  <si>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</si>
  <si>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</si>
  <si>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</si>
  <si>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</si>
  <si>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</si>
  <si>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</si>
  <si>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</si>
  <si>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</si>
  <si>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</si>
  <si>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</si>
  <si>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</si>
  <si>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</si>
  <si>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</si>
  <si>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</si>
  <si>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</si>
  <si>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</si>
  <si>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</si>
  <si>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</si>
  <si>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</si>
  <si>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</si>
  <si>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</si>
  <si>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</si>
  <si>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</si>
  <si>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</si>
  <si>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</si>
  <si>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</si>
  <si>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</si>
  <si>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</si>
  <si>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</si>
  <si>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</si>
  <si>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</si>
  <si>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</si>
  <si>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</si>
  <si>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</si>
  <si>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</si>
  <si>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</si>
  <si>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</si>
  <si>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</si>
  <si>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</si>
  <si>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</si>
  <si>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</si>
  <si>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</si>
  <si>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</si>
  <si>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</si>
  <si>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</si>
  <si>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</si>
  <si>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</si>
  <si>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</si>
  <si>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</si>
  <si>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</si>
  <si>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</si>
  <si>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</si>
  <si>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</si>
  <si>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</si>
  <si>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</si>
  <si>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</si>
  <si>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</si>
  <si>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</si>
  <si>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</si>
  <si>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</si>
  <si>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</si>
  <si>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</si>
  <si>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</si>
  <si>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</si>
  <si>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</si>
  <si>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</si>
  <si>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</si>
  <si>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</si>
  <si>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</si>
  <si>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</si>
  <si>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</si>
  <si>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</si>
  <si>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</si>
  <si>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</si>
  <si>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</si>
  <si>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</si>
  <si>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</si>
  <si>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</si>
  <si>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</si>
  <si>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</si>
  <si>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</si>
  <si>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</si>
  <si>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</si>
  <si>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</si>
  <si>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</si>
  <si>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</si>
  <si>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</si>
  <si>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</si>
  <si>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</si>
  <si>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</si>
  <si>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</si>
  <si>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</si>
  <si>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</si>
  <si>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</si>
  <si>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</si>
  <si>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</si>
  <si>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</si>
  <si>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</si>
  <si>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</si>
  <si>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</si>
  <si>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</si>
  <si>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</si>
  <si>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</si>
  <si>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</si>
  <si>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</si>
  <si>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</si>
  <si>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</si>
  <si>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</si>
  <si>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</si>
  <si>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</si>
  <si>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</si>
  <si>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</si>
  <si>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</si>
  <si>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</si>
  <si>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</si>
  <si>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</si>
  <si>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</si>
  <si>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</si>
  <si>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</si>
  <si>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</si>
  <si>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</si>
  <si>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</si>
  <si>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</si>
  <si>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</si>
  <si>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</si>
  <si>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</si>
  <si>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</si>
  <si>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</si>
  <si>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</si>
  <si>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</si>
  <si>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</si>
  <si>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</si>
  <si>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</si>
  <si>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</si>
  <si>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</si>
  <si>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</si>
  <si>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</si>
  <si>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</si>
  <si>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</si>
  <si>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</si>
  <si>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</si>
  <si>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</si>
  <si>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</si>
  <si>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</si>
  <si>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</si>
  <si>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</si>
  <si>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</si>
  <si>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</si>
  <si>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</si>
  <si>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</si>
  <si>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</si>
  <si>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</si>
  <si>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</si>
  <si>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</si>
  <si>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</si>
  <si>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</si>
  <si>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</si>
  <si>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</si>
  <si>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</si>
  <si>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</si>
  <si>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</si>
  <si>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</si>
  <si>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</si>
  <si>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</si>
  <si>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</si>
  <si>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</si>
  <si>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</si>
  <si>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</si>
  <si>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</si>
  <si>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</si>
  <si>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</si>
  <si>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</si>
  <si>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</si>
  <si>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</si>
  <si>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</si>
  <si>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</si>
  <si>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</si>
  <si>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</si>
  <si>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</si>
  <si>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</si>
  <si>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</si>
  <si>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</si>
  <si>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</si>
  <si>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</si>
  <si>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</si>
  <si>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</si>
  <si>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</si>
  <si>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</si>
  <si>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</si>
  <si>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</si>
  <si>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</si>
  <si>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</si>
  <si>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</si>
  <si>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</si>
  <si>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</si>
  <si>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</si>
  <si>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</si>
  <si>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</si>
  <si>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</si>
  <si>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</si>
  <si>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</si>
  <si>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</si>
  <si>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</si>
  <si>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</si>
  <si>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</si>
  <si>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</si>
  <si>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</si>
  <si>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</si>
  <si>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</si>
  <si>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</si>
  <si>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</si>
  <si>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</si>
  <si>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</si>
  <si>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</si>
  <si>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</si>
  <si>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</si>
  <si>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</si>
  <si>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</si>
  <si>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</si>
  <si>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</si>
  <si>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</si>
  <si>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</si>
  <si>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</si>
  <si>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</si>
  <si>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</si>
  <si>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</si>
  <si>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</si>
  <si>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</si>
  <si>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</si>
  <si>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</si>
  <si>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</si>
  <si>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</si>
  <si>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</si>
  <si>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</si>
  <si>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</si>
  <si>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</si>
  <si>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</si>
  <si>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</si>
  <si>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</si>
  <si>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</si>
  <si>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</si>
  <si>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</si>
  <si>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</si>
  <si>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</si>
  <si>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</si>
  <si>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</si>
  <si>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</si>
  <si>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</si>
  <si>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</si>
  <si>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</si>
  <si>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</si>
  <si>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</si>
  <si>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</si>
  <si>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</si>
  <si>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</si>
  <si>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</si>
  <si>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</si>
  <si>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</si>
  <si>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</si>
  <si>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</si>
  <si>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</si>
  <si>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</si>
  <si>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</si>
  <si>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</si>
  <si>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</si>
  <si>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</si>
  <si>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</si>
  <si>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</si>
  <si>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</si>
  <si>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</si>
  <si>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</si>
  <si>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</si>
  <si>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</si>
  <si>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</si>
  <si>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</si>
  <si>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</si>
  <si>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</si>
  <si>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</si>
  <si>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</si>
  <si>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</si>
  <si>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</si>
  <si>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</si>
  <si>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</si>
  <si>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</si>
  <si>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</si>
  <si>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</si>
  <si>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</si>
  <si>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</si>
  <si>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</si>
  <si>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</si>
  <si>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</si>
  <si>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</si>
  <si>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</si>
  <si>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</si>
  <si>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</si>
  <si>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</si>
  <si>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</si>
  <si>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</si>
  <si>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</si>
  <si>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</si>
  <si>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</si>
  <si>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</si>
  <si>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</si>
  <si>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</si>
  <si>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</si>
  <si>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</si>
  <si>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</si>
  <si>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</si>
  <si>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</si>
  <si>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</si>
  <si>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</si>
  <si>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</si>
  <si>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</si>
  <si>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</si>
  <si>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</si>
  <si>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</si>
  <si>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</si>
  <si>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</si>
  <si>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</si>
  <si>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</si>
  <si>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</si>
  <si>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</si>
  <si>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</si>
  <si>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</si>
  <si>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</si>
  <si>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</si>
  <si>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</si>
  <si>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</si>
  <si>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</si>
  <si>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</si>
  <si>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</si>
  <si>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</si>
  <si>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</si>
  <si>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</si>
  <si>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</si>
  <si>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</si>
  <si>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</si>
  <si>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</si>
  <si>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</si>
  <si>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</si>
  <si>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</si>
  <si>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</si>
  <si>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</si>
  <si>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</si>
  <si>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</si>
  <si>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</si>
  <si>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</si>
  <si>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</si>
  <si>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</si>
  <si>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</si>
  <si>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</si>
  <si>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</si>
  <si>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</si>
  <si>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</si>
  <si>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</si>
  <si>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</si>
  <si>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</si>
  <si>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</si>
  <si>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</si>
  <si>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</si>
  <si>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</si>
  <si>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</si>
  <si>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</si>
  <si>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</si>
  <si>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</si>
  <si>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</si>
  <si>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</si>
  <si>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</si>
  <si>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</si>
  <si>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</si>
  <si>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</si>
  <si>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</si>
  <si>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</si>
  <si>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</si>
  <si>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</si>
  <si>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</si>
  <si>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</si>
  <si>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</si>
  <si>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</si>
  <si>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</si>
  <si>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</si>
  <si>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</si>
  <si>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</si>
  <si>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</si>
  <si>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</si>
  <si>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</si>
  <si>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</si>
  <si>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</si>
  <si>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</si>
  <si>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</si>
  <si>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</si>
  <si>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</si>
  <si>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</si>
  <si>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</si>
  <si>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</si>
  <si>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</si>
  <si>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</si>
  <si>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</si>
  <si>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</si>
  <si>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</si>
  <si>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</si>
  <si>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</si>
  <si>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</si>
  <si>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</si>
  <si>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</si>
  <si>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</si>
  <si>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</si>
  <si>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</si>
  <si>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</si>
  <si>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</si>
  <si>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</si>
  <si>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</si>
  <si>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</si>
  <si>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</si>
  <si>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</si>
  <si>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</si>
  <si>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</si>
  <si>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</si>
  <si>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</si>
  <si>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</si>
  <si>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</si>
  <si>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</si>
  <si>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</si>
  <si>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</si>
  <si>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</si>
  <si>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</si>
  <si>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</si>
  <si>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</si>
  <si>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</si>
  <si>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</si>
  <si>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</si>
  <si>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</si>
  <si>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</si>
  <si>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</si>
  <si>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</si>
  <si>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</si>
  <si>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</si>
  <si>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</si>
  <si>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</si>
  <si>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</si>
  <si>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</si>
  <si>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</si>
  <si>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</si>
  <si>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</si>
  <si>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</si>
  <si>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</si>
  <si>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</si>
  <si>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</si>
  <si>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</si>
  <si>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</si>
  <si>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</si>
  <si>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</si>
  <si>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</si>
  <si>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</si>
  <si>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</si>
  <si>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</si>
  <si>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</si>
  <si>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</si>
  <si>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</si>
  <si>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</si>
  <si>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</si>
  <si>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</si>
  <si>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</si>
  <si>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</si>
  <si>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</si>
  <si>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</si>
  <si>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</si>
  <si>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</si>
  <si>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</si>
  <si>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</si>
  <si>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</si>
  <si>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</si>
  <si>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</si>
  <si>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</si>
  <si>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</si>
  <si>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</si>
  <si>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</si>
  <si>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</si>
  <si>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</si>
  <si>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</si>
  <si>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</si>
  <si>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</si>
  <si>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</si>
  <si>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</si>
  <si>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</si>
  <si>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</si>
  <si>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</si>
  <si>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</si>
  <si>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</si>
  <si>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</si>
  <si>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</si>
  <si>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</si>
  <si>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</si>
  <si>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</si>
  <si>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</si>
  <si>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</si>
  <si>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</si>
  <si>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</si>
  <si>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</si>
  <si>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</si>
  <si>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</si>
  <si>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</si>
  <si>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</si>
  <si>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</si>
  <si>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</si>
  <si>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</si>
  <si>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</si>
  <si>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</si>
  <si>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</si>
  <si>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</si>
  <si>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</si>
  <si>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</si>
  <si>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</si>
  <si>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</si>
  <si>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</si>
  <si>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</si>
  <si>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</si>
  <si>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</si>
  <si>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</si>
  <si>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</si>
  <si>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</si>
  <si>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</si>
  <si>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</si>
  <si>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</si>
  <si>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</si>
  <si>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</si>
  <si>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</si>
  <si>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</si>
  <si>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</si>
  <si>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</si>
  <si>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</si>
  <si>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</si>
  <si>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</si>
  <si>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</si>
  <si>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</si>
  <si>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</si>
  <si>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</si>
  <si>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</si>
  <si>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</si>
  <si>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</si>
  <si>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</si>
  <si>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</si>
  <si>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</si>
  <si>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</si>
  <si>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</si>
  <si>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</si>
  <si>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</si>
  <si>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</si>
  <si>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</si>
  <si>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</si>
  <si>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</si>
  <si>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</si>
  <si>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</si>
  <si>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</si>
  <si>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</si>
  <si>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</si>
  <si>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</si>
  <si>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</si>
  <si>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</si>
  <si>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</si>
  <si>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</si>
  <si>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</si>
  <si>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</si>
  <si>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</si>
  <si>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</si>
  <si>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</si>
  <si>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</si>
  <si>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</si>
  <si>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</si>
  <si>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</si>
  <si>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</si>
  <si>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</si>
  <si>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</si>
  <si>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</si>
  <si>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</si>
  <si>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</si>
  <si>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</si>
  <si>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</si>
  <si>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</si>
  <si>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</si>
  <si>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</si>
  <si>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</si>
  <si>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</si>
  <si>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</si>
  <si>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</si>
  <si>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</si>
  <si>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</si>
  <si>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</si>
  <si>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</si>
  <si>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</si>
  <si>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</si>
  <si>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</si>
  <si>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</si>
  <si>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</si>
  <si>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</si>
  <si>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</si>
  <si>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</si>
  <si>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</si>
  <si>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</si>
  <si>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</si>
  <si>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</si>
  <si>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</si>
  <si>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</si>
  <si>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</si>
  <si>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</si>
  <si>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</si>
  <si>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</si>
  <si>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</si>
  <si>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</si>
  <si>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</si>
  <si>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</si>
  <si>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</si>
  <si>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</si>
  <si>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</si>
  <si>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</si>
  <si>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</si>
  <si>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</si>
  <si>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</si>
  <si>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</si>
  <si>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</si>
  <si>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</si>
  <si>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</si>
  <si>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</si>
  <si>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</si>
  <si>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</si>
  <si>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</si>
  <si>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</si>
  <si>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</si>
  <si>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</si>
  <si>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</si>
  <si>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</si>
  <si>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</si>
  <si>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</si>
  <si>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</si>
  <si>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</si>
  <si>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</si>
  <si>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</si>
  <si>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</si>
  <si>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</si>
  <si>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</si>
  <si>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</si>
  <si>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</si>
  <si>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</si>
  <si>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</si>
  <si>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</si>
  <si>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</si>
  <si>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</si>
  <si>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</si>
  <si>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</si>
  <si>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</si>
  <si>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</si>
  <si>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</si>
  <si>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</si>
  <si>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</si>
  <si>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</si>
  <si>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</si>
  <si>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</si>
  <si>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</si>
  <si>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</si>
  <si>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</si>
  <si>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</si>
  <si>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</si>
  <si>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</si>
  <si>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</si>
  <si>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</si>
  <si>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</si>
  <si>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</si>
  <si>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</si>
  <si>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</si>
  <si>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</si>
  <si>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</si>
  <si>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</si>
  <si>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</si>
  <si>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</si>
  <si>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</si>
  <si>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</si>
  <si>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</si>
  <si>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</si>
  <si>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</si>
  <si>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</si>
  <si>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</si>
  <si>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</si>
  <si>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</si>
  <si>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</si>
  <si>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</si>
  <si>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</si>
  <si>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</si>
  <si>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</si>
  <si>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</si>
  <si>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</si>
  <si>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</si>
  <si>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</si>
  <si>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</si>
  <si>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</si>
  <si>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</si>
  <si>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</si>
  <si>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</si>
  <si>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</si>
  <si>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</si>
  <si>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</si>
  <si>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</si>
  <si>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</si>
  <si>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</si>
  <si>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</si>
  <si>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</si>
  <si>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</si>
  <si>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</si>
  <si>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</si>
  <si>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</si>
  <si>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</si>
  <si>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</si>
  <si>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</si>
  <si>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</si>
  <si>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</si>
  <si>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</si>
  <si>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</si>
  <si>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</si>
  <si>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</si>
  <si>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</si>
  <si>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</si>
  <si>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</si>
  <si>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</si>
  <si>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</si>
  <si>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</si>
  <si>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</si>
  <si>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</si>
  <si>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</si>
  <si>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</si>
  <si>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</si>
  <si>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</si>
  <si>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</si>
  <si>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</si>
  <si>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</si>
  <si>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</si>
  <si>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</si>
  <si>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</si>
  <si>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</si>
  <si>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</si>
  <si>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</si>
  <si>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</si>
  <si>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</si>
  <si>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</si>
  <si>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</si>
  <si>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</si>
  <si>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</si>
  <si>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</si>
  <si>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</si>
  <si>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</si>
  <si>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</si>
  <si>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</si>
  <si>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</si>
  <si>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</si>
  <si>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</si>
  <si>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</si>
  <si>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</si>
  <si>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</si>
  <si>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</si>
  <si>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</si>
  <si>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</si>
  <si>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</si>
  <si>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</si>
  <si>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</si>
  <si>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</si>
  <si>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</si>
  <si>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</si>
  <si>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</si>
  <si>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</si>
  <si>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</si>
  <si>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</si>
  <si>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</si>
  <si>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</si>
  <si>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</si>
  <si>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</si>
  <si>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</si>
  <si>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</si>
  <si>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</si>
  <si>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</si>
  <si>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</si>
  <si>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</si>
  <si>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</si>
  <si>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</si>
  <si>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</si>
  <si>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</si>
  <si>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</si>
  <si>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</si>
  <si>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</si>
  <si>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</si>
  <si>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</si>
  <si>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</si>
  <si>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</si>
  <si>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</si>
  <si>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</si>
  <si>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</si>
  <si>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</si>
  <si>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</si>
  <si>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</si>
  <si>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</si>
  <si>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</si>
  <si>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</si>
  <si>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</si>
  <si>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</si>
  <si>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</si>
  <si>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</si>
  <si>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</si>
  <si>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</si>
  <si>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</si>
  <si>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</si>
  <si>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</si>
  <si>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</si>
  <si>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</si>
  <si>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</si>
  <si>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</si>
  <si>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</si>
  <si>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</si>
  <si>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</si>
  <si>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</si>
  <si>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</si>
  <si>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</si>
  <si>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</si>
  <si>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</si>
  <si>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</si>
  <si>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</si>
  <si>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</si>
  <si>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</si>
  <si>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</si>
  <si>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</si>
  <si>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</si>
  <si>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</si>
  <si>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</si>
  <si>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</si>
  <si>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</si>
  <si>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</si>
  <si>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</si>
  <si>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</si>
  <si>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</si>
  <si>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</si>
  <si>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</si>
  <si>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</si>
  <si>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</si>
  <si>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</si>
  <si>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</si>
  <si>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</si>
  <si>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</si>
  <si>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</si>
  <si>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</si>
  <si>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</si>
  <si>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</si>
  <si>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</si>
  <si>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</si>
  <si>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</si>
  <si>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</si>
  <si>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</si>
  <si>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</si>
  <si>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</si>
  <si>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</si>
  <si>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</si>
  <si>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</si>
  <si>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</si>
  <si>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</si>
  <si>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</si>
  <si>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</si>
  <si>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</si>
  <si>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</si>
  <si>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</si>
  <si>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</si>
  <si>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</si>
  <si>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</si>
  <si>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</si>
  <si>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</si>
  <si>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</si>
  <si>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</si>
  <si>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</si>
  <si>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</si>
  <si>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</si>
  <si>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</si>
  <si>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</si>
  <si>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</si>
  <si>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</si>
  <si>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</si>
  <si>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</si>
  <si>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</si>
  <si>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</si>
  <si>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</si>
  <si>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</si>
  <si>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</si>
  <si>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</si>
  <si>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</si>
  <si>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</si>
  <si>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</si>
  <si>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</si>
  <si>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</si>
  <si>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</si>
  <si>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</si>
  <si>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</si>
  <si>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</si>
  <si>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</si>
  <si>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</si>
  <si>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</si>
  <si>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</si>
  <si>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</si>
  <si>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</si>
  <si>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</si>
  <si>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</si>
  <si>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</si>
  <si>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</si>
  <si>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</si>
  <si>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</si>
  <si>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</si>
  <si>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</si>
  <si>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</si>
  <si>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</si>
  <si>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</si>
  <si>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</si>
  <si>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</si>
  <si>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</si>
  <si>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</si>
  <si>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</si>
  <si>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</si>
  <si>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</si>
  <si>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</si>
  <si>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</si>
  <si>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</si>
  <si>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</si>
  <si>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</si>
  <si>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</si>
  <si>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</si>
  <si>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</si>
  <si>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</si>
  <si>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</si>
  <si>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</si>
  <si>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</si>
  <si>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</si>
  <si>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</si>
  <si>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</si>
  <si>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</si>
  <si>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</si>
  <si>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</si>
  <si>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</si>
  <si>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</si>
  <si>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</si>
  <si>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</si>
  <si>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</si>
  <si>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</si>
  <si>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</si>
  <si>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</si>
  <si>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</si>
  <si>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</si>
  <si>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</si>
  <si>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</si>
  <si>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</si>
  <si>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</si>
  <si>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</si>
  <si>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</si>
  <si>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</si>
  <si>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</si>
  <si>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</si>
  <si>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</si>
  <si>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</si>
  <si>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</si>
  <si>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</si>
  <si>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</si>
  <si>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</si>
  <si>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</si>
  <si>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</si>
  <si>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</si>
  <si>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</si>
  <si>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</si>
  <si>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</si>
  <si>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</si>
  <si>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</si>
  <si>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</si>
  <si>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</si>
  <si>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</si>
  <si>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</si>
  <si>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</si>
  <si>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</si>
  <si>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</si>
  <si>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</si>
  <si>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</si>
  <si>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</si>
  <si>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</si>
  <si>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</si>
  <si>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</si>
  <si>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</si>
  <si>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</si>
  <si>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</si>
  <si>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</si>
  <si>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</si>
  <si>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</si>
  <si>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</si>
  <si>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</si>
  <si>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</si>
  <si>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</si>
  <si>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</si>
  <si>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</si>
  <si>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</si>
  <si>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</si>
  <si>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</si>
  <si>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</si>
  <si>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</si>
  <si>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</si>
  <si>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</si>
  <si>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</si>
  <si>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</si>
  <si>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</si>
  <si>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</si>
  <si>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</si>
  <si>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</si>
  <si>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</si>
  <si>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</si>
  <si>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</si>
  <si>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</si>
  <si>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</si>
  <si>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</si>
  <si>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</si>
  <si>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</si>
  <si>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</si>
  <si>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</si>
  <si>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</si>
  <si>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</si>
  <si>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</si>
  <si>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</si>
  <si>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</si>
  <si>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</si>
  <si>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</si>
  <si>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</si>
  <si>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</si>
  <si>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</si>
  <si>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</si>
  <si>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</si>
  <si>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</si>
  <si>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</si>
  <si>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</si>
  <si>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</si>
  <si>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</si>
  <si>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</si>
  <si>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</si>
  <si>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</si>
  <si>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</si>
  <si>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</si>
  <si>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</si>
  <si>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</si>
  <si>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</si>
  <si>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</si>
  <si>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</si>
  <si>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</si>
  <si>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</si>
  <si>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</si>
  <si>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</si>
  <si>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</si>
  <si>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</si>
  <si>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</si>
  <si>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</si>
  <si>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</si>
  <si>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</si>
  <si>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</si>
  <si>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</si>
  <si>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</si>
  <si>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</si>
  <si>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</si>
  <si>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</si>
  <si>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</si>
  <si>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</si>
  <si>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</si>
  <si>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</si>
  <si>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</si>
  <si>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</si>
  <si>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</si>
  <si>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</si>
  <si>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</si>
  <si>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</si>
  <si>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</si>
  <si>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</si>
  <si>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</si>
  <si>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</si>
  <si>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</si>
  <si>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</si>
  <si>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</si>
  <si>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</si>
  <si>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</si>
  <si>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</si>
  <si>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</si>
  <si>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</si>
  <si>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</si>
  <si>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</si>
  <si>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</si>
  <si>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</si>
  <si>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</si>
  <si>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</si>
  <si>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</si>
  <si>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</si>
  <si>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</si>
  <si>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</si>
  <si>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</si>
  <si>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</si>
  <si>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</si>
  <si>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</si>
  <si>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</si>
  <si>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</si>
  <si>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</si>
  <si>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</si>
  <si>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</si>
  <si>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</si>
  <si>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</si>
  <si>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</si>
  <si>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</si>
  <si>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</si>
  <si>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</si>
  <si>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</si>
  <si>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</si>
  <si>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</si>
  <si>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</si>
  <si>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</si>
  <si>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</si>
  <si>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</si>
  <si>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</si>
  <si>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</si>
  <si>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</si>
  <si>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</si>
  <si>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</si>
  <si>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</si>
  <si>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</si>
  <si>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</si>
  <si>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</si>
  <si>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</si>
  <si>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</si>
  <si>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</si>
  <si>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</si>
  <si>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</si>
  <si>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</si>
  <si>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</si>
  <si>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</si>
  <si>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</si>
  <si>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</si>
  <si>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</si>
  <si>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</si>
  <si>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</si>
  <si>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</si>
  <si>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</si>
  <si>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</si>
  <si>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</si>
  <si>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</si>
  <si>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</si>
  <si>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</si>
  <si>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</si>
  <si>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</si>
  <si>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</si>
  <si>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</si>
  <si>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</si>
  <si>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</si>
  <si>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</si>
  <si>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</si>
  <si>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</si>
  <si>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</si>
  <si>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</si>
  <si>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</si>
  <si>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</si>
  <si>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</si>
  <si>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</si>
  <si>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</si>
  <si>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</si>
  <si>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</si>
  <si>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</si>
  <si>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</si>
  <si>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</si>
  <si>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</si>
  <si>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</si>
  <si>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</si>
  <si>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</si>
  <si>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</si>
  <si>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</si>
  <si>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</si>
  <si>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</si>
  <si>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</si>
  <si>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</si>
  <si>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</si>
  <si>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</si>
  <si>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</si>
  <si>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</si>
  <si>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</si>
  <si>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</si>
  <si>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</si>
  <si>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</si>
  <si>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</si>
  <si>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</si>
  <si>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</si>
  <si>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</si>
  <si>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</si>
  <si>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</si>
  <si>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</si>
  <si>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</si>
  <si>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</si>
  <si>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</si>
  <si>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</si>
  <si>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</si>
  <si>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</si>
  <si>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</si>
  <si>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</si>
  <si>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</si>
  <si>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</si>
  <si>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</si>
  <si>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</si>
  <si>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</si>
  <si>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</si>
  <si>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</si>
  <si>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</si>
  <si>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</si>
  <si>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</si>
  <si>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</si>
  <si>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</si>
  <si>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</si>
  <si>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</si>
  <si>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</si>
  <si>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</si>
  <si>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</si>
  <si>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</si>
  <si>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</si>
  <si>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</si>
  <si>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</si>
  <si>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</si>
  <si>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</si>
  <si>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</si>
  <si>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</si>
  <si>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</si>
  <si>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</si>
  <si>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</si>
  <si>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</si>
  <si>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</si>
  <si>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</si>
  <si>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</si>
  <si>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</si>
  <si>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</si>
  <si>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</si>
  <si>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</si>
  <si>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</si>
  <si>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</si>
  <si>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</si>
  <si>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</si>
  <si>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</si>
  <si>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</si>
  <si>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</si>
  <si>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</si>
  <si>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</si>
  <si>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</si>
  <si>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</si>
  <si>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</si>
  <si>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</si>
  <si>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</si>
  <si>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</si>
  <si>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</si>
  <si>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</si>
  <si>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</si>
  <si>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</si>
  <si>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</si>
  <si>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</si>
  <si>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</si>
  <si>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</si>
  <si>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</si>
  <si>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</si>
  <si>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</si>
  <si>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</si>
  <si>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</si>
  <si>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</si>
  <si>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</si>
  <si>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</si>
  <si>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</si>
  <si>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</si>
  <si>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</si>
  <si>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</si>
  <si>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</si>
  <si>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</si>
  <si>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</si>
  <si>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</si>
  <si>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</si>
  <si>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</si>
  <si>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</si>
  <si>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</si>
  <si>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</si>
  <si>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</si>
  <si>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</si>
  <si>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</si>
  <si>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</si>
  <si>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</si>
  <si>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</si>
  <si>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</si>
  <si>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</si>
  <si>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</si>
  <si>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</si>
  <si>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</si>
  <si>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</si>
  <si>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</si>
  <si>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</si>
  <si>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</si>
  <si>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</si>
  <si>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</si>
  <si>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</si>
  <si>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</si>
  <si>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</si>
  <si>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</si>
  <si>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</si>
  <si>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</si>
  <si>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</si>
  <si>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</si>
  <si>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</si>
  <si>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</si>
  <si>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</si>
  <si>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</si>
  <si>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</si>
  <si>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</si>
  <si>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</si>
  <si>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</si>
  <si>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</si>
  <si>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</si>
  <si>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</si>
  <si>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</si>
  <si>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</si>
  <si>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</si>
  <si>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</si>
  <si>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</si>
  <si>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</si>
  <si>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</si>
  <si>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</si>
  <si>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</si>
  <si>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</si>
  <si>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</si>
  <si>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</si>
  <si>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</si>
  <si>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</si>
  <si>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</si>
  <si>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</si>
  <si>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</si>
  <si>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</si>
  <si>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</si>
  <si>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</si>
  <si>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</si>
  <si>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</si>
  <si>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</si>
  <si>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</si>
  <si>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</si>
  <si>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</si>
  <si>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</si>
  <si>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</si>
  <si>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</si>
  <si>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</si>
  <si>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</si>
  <si>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</si>
  <si>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</si>
  <si>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</si>
  <si>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</si>
  <si>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</si>
  <si>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</si>
  <si>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</si>
  <si>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</si>
  <si>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</si>
  <si>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</si>
  <si>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</si>
  <si>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</si>
  <si>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</si>
  <si>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</si>
  <si>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</si>
  <si>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</si>
  <si>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</si>
  <si>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</si>
  <si>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</si>
  <si>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</si>
  <si>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</si>
  <si>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</si>
  <si>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</si>
  <si>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</si>
  <si>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</si>
  <si>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</si>
  <si>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</si>
  <si>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</si>
  <si>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</si>
  <si>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</si>
  <si>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</si>
  <si>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</si>
  <si>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</si>
  <si>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</si>
  <si>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</si>
  <si>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</si>
  <si>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</si>
  <si>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</si>
  <si>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</si>
  <si>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</si>
  <si>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</si>
  <si>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</si>
  <si>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</si>
  <si>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</si>
  <si>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</si>
  <si>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</si>
  <si>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</si>
  <si>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</si>
  <si>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</si>
  <si>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</si>
  <si>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</si>
  <si>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</si>
  <si>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</si>
  <si>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</si>
  <si>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</si>
  <si>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</si>
  <si>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</si>
  <si>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</si>
  <si>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</si>
  <si>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</si>
  <si>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</si>
  <si>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</si>
  <si>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</si>
  <si>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</si>
  <si>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</si>
  <si>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</si>
  <si>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</si>
  <si>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</si>
  <si>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</si>
  <si>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</si>
  <si>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</si>
  <si>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</si>
  <si>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</si>
  <si>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</si>
  <si>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</si>
  <si>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</si>
  <si>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</si>
  <si>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</si>
  <si>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</si>
  <si>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</si>
  <si>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</si>
  <si>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</si>
  <si>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</si>
  <si>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</si>
  <si>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</si>
  <si>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</si>
  <si>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</si>
  <si>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</si>
  <si>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</si>
  <si>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</si>
  <si>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</si>
  <si>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</si>
  <si>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</si>
  <si>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</si>
  <si>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</si>
  <si>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</si>
  <si>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</si>
  <si>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</si>
  <si>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</si>
  <si>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</si>
  <si>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</si>
  <si>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</si>
  <si>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</si>
  <si>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</si>
  <si>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</si>
  <si>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</si>
  <si>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</si>
  <si>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</si>
  <si>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</si>
  <si>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</si>
  <si>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</si>
  <si>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</si>
  <si>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</si>
  <si>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</si>
  <si>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</si>
  <si>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</si>
  <si>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</si>
  <si>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</si>
  <si>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</si>
  <si>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</si>
  <si>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</si>
  <si>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</si>
  <si>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</si>
  <si>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</si>
  <si>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</si>
  <si>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</si>
  <si>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</si>
  <si>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</si>
  <si>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</si>
  <si>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</si>
  <si>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</si>
  <si>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</si>
  <si>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</si>
  <si>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</si>
  <si>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</si>
  <si>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</si>
  <si>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</si>
  <si>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</si>
  <si>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</si>
  <si>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</si>
  <si>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</si>
  <si>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</si>
  <si>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</si>
  <si>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</si>
  <si>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</si>
  <si>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</si>
  <si>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</si>
  <si>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</si>
  <si>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</si>
  <si>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</si>
  <si>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</si>
  <si>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</si>
  <si>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</si>
  <si>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</si>
  <si>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</si>
  <si>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</si>
  <si>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</si>
  <si>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</si>
  <si>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</si>
  <si>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</si>
  <si>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</si>
  <si>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</si>
  <si>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</si>
  <si>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</si>
  <si>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</si>
  <si>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</si>
  <si>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</si>
  <si>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</si>
  <si>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</si>
  <si>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</si>
  <si>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</si>
  <si>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</si>
  <si>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</si>
  <si>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</si>
  <si>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</si>
  <si>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</si>
  <si>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</si>
  <si>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</si>
  <si>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</si>
  <si>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</si>
  <si>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</si>
  <si>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</si>
  <si>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</si>
  <si>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</si>
  <si>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</si>
  <si>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</si>
  <si>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</si>
  <si>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</si>
  <si>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</si>
  <si>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</si>
  <si>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</si>
  <si>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</si>
  <si>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</si>
  <si>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</si>
  <si>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</si>
  <si>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</si>
  <si>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</si>
  <si>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</si>
  <si>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</si>
  <si>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</si>
  <si>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</si>
  <si>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</si>
  <si>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</si>
  <si>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</si>
  <si>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</si>
  <si>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</si>
  <si>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</si>
  <si>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</si>
  <si>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</si>
  <si>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</si>
  <si>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</si>
  <si>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</si>
  <si>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</si>
  <si>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</si>
  <si>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</si>
  <si>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</si>
  <si>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</si>
  <si>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</si>
  <si>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</si>
  <si>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</si>
  <si>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</si>
  <si>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</si>
  <si>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</si>
  <si>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</si>
  <si>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</si>
  <si>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</si>
  <si>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</si>
  <si>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</si>
  <si>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</si>
  <si>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</si>
  <si>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</si>
  <si>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</si>
  <si>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</si>
  <si>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</si>
  <si>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</si>
  <si>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</si>
  <si>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</si>
  <si>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</si>
  <si>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</si>
  <si>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</si>
  <si>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</si>
  <si>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</si>
  <si>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</si>
  <si>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</si>
  <si>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</si>
  <si>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</si>
  <si>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</si>
  <si>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</si>
  <si>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</si>
  <si>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</si>
  <si>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</si>
  <si>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</si>
  <si>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</si>
  <si>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</si>
  <si>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</si>
  <si>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</si>
  <si>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</si>
  <si>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</si>
  <si>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</si>
  <si>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</si>
  <si>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</si>
  <si>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</si>
  <si>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</si>
  <si>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</si>
  <si>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</si>
  <si>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</si>
  <si>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</si>
  <si>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</si>
  <si>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</si>
  <si>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</si>
  <si>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</si>
  <si>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</si>
  <si>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</si>
  <si>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</si>
  <si>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</si>
  <si>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</si>
  <si>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</si>
  <si>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</si>
  <si>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</si>
  <si>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</si>
  <si>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</si>
  <si>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</si>
  <si>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</si>
  <si>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</si>
  <si>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</si>
  <si>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</si>
  <si>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</si>
  <si>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</si>
  <si>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</si>
  <si>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</si>
  <si>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</si>
  <si>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</si>
  <si>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</si>
  <si>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</si>
  <si>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</si>
  <si>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</si>
  <si>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</si>
  <si>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</si>
  <si>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</si>
  <si>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</si>
  <si>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</si>
  <si>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</si>
  <si>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</si>
  <si>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</si>
  <si>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</si>
  <si>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</si>
  <si>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</si>
  <si>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</si>
  <si>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</si>
  <si>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</si>
  <si>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</si>
  <si>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</si>
  <si>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</si>
  <si>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</si>
  <si>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</si>
  <si>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</si>
  <si>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</si>
  <si>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</si>
  <si>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</si>
  <si>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</si>
  <si>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</si>
  <si>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</si>
  <si>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</si>
  <si>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</si>
  <si>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</si>
  <si>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</si>
  <si>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</si>
  <si>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</si>
  <si>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</si>
  <si>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</si>
  <si>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</si>
  <si>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</si>
  <si>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</si>
  <si>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</si>
  <si>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</si>
  <si>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</si>
  <si>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</si>
  <si>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</si>
  <si>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</si>
  <si>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</si>
  <si>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</si>
  <si>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</si>
  <si>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</si>
  <si>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</si>
  <si>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</si>
  <si>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</si>
  <si>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</si>
  <si>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</si>
  <si>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</si>
  <si>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</si>
  <si>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</si>
  <si>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</si>
  <si>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</si>
  <si>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</si>
  <si>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</si>
  <si>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</si>
  <si>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</si>
  <si>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</si>
  <si>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</si>
  <si>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</si>
  <si>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</si>
  <si>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</si>
  <si>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</si>
  <si>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</si>
  <si>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</si>
  <si>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</si>
  <si>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</si>
  <si>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</si>
  <si>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</si>
  <si>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</si>
  <si>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</si>
  <si>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</si>
  <si>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</si>
  <si>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</si>
  <si>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</si>
  <si>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</si>
  <si>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</si>
  <si>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</si>
  <si>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</si>
  <si>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</si>
  <si>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</si>
  <si>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</si>
  <si>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</si>
  <si>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</si>
  <si>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</si>
  <si>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</si>
  <si>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</si>
  <si>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</si>
  <si>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</si>
  <si>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</si>
  <si>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</si>
  <si>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</si>
  <si>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</si>
  <si>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</si>
  <si>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</si>
  <si>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</si>
  <si>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</si>
  <si>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</si>
  <si>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</si>
  <si>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</si>
  <si>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</si>
  <si>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</si>
  <si>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</si>
  <si>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</si>
  <si>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</si>
  <si>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</si>
  <si>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</si>
  <si>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</si>
  <si>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</si>
  <si>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</si>
  <si>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</si>
  <si>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</si>
  <si>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</si>
  <si>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</si>
  <si>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</si>
  <si>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</si>
  <si>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</si>
  <si>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</si>
  <si>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</si>
  <si>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</si>
  <si>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</si>
  <si>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</si>
  <si>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</si>
  <si>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</si>
  <si>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</si>
  <si>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</si>
  <si>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</si>
  <si>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</si>
  <si>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</si>
  <si>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</si>
  <si>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</si>
  <si>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</si>
  <si>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</si>
  <si>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</si>
  <si>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</si>
  <si>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</si>
  <si>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</si>
  <si>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</si>
  <si>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</si>
  <si>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</si>
  <si>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</si>
  <si>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</si>
  <si>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</si>
  <si>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</si>
  <si>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</si>
  <si>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</si>
  <si>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</si>
  <si>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</si>
  <si>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</si>
  <si>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</si>
  <si>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</si>
  <si>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</si>
  <si>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</si>
  <si>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</si>
  <si>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</si>
  <si>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</si>
  <si>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</si>
  <si>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</si>
  <si>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</si>
  <si>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</si>
  <si>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</si>
  <si>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</si>
  <si>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</si>
  <si>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</si>
  <si>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</si>
  <si>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</si>
  <si>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</si>
  <si>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</si>
  <si>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</si>
  <si>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</si>
  <si>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</si>
  <si>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</si>
  <si>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</si>
  <si>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</si>
  <si>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</si>
  <si>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</si>
  <si>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</si>
  <si>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</si>
  <si>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</si>
  <si>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</si>
  <si>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</si>
  <si>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</si>
  <si>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</si>
  <si>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</si>
  <si>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</si>
  <si>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</si>
  <si>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</si>
  <si>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</si>
  <si>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</si>
  <si>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</si>
  <si>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</si>
  <si>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</si>
  <si>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</si>
  <si>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</si>
  <si>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</si>
  <si>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</si>
  <si>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</si>
  <si>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</si>
  <si>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</si>
  <si>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</si>
  <si>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</si>
  <si>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</si>
  <si>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</si>
  <si>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</si>
  <si>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</si>
  <si>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</si>
  <si>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</si>
  <si>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</si>
  <si>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</si>
  <si>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</si>
  <si>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</si>
  <si>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</si>
  <si>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</si>
  <si>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</si>
  <si>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</si>
  <si>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</si>
  <si>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</si>
  <si>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</si>
  <si>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</si>
  <si>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</si>
  <si>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</si>
  <si>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</si>
  <si>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</si>
  <si>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</si>
  <si>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</si>
  <si>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</si>
  <si>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</si>
  <si>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</si>
  <si>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</si>
  <si>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</si>
  <si>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</si>
  <si>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</si>
  <si>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</si>
  <si>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</si>
  <si>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</si>
  <si>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</si>
  <si>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</si>
  <si>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</si>
  <si>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</si>
  <si>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</si>
  <si>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</si>
  <si>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</si>
  <si>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</si>
  <si>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</si>
  <si>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</si>
  <si>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</si>
  <si>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</si>
  <si>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</si>
  <si>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</si>
  <si>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</si>
  <si>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</si>
  <si>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</si>
  <si>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</si>
  <si>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</si>
  <si>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</si>
  <si>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</si>
  <si>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</si>
  <si>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</si>
  <si>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</si>
  <si>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</si>
  <si>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</si>
  <si>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</si>
  <si>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</si>
  <si>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</si>
  <si>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</si>
  <si>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</si>
  <si>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</si>
  <si>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</si>
  <si>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</si>
  <si>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</si>
  <si>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</si>
  <si>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</si>
  <si>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</si>
  <si>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</si>
  <si>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</si>
  <si>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</si>
  <si>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</si>
  <si>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</si>
  <si>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</si>
  <si>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</si>
  <si>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</si>
  <si>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</si>
  <si>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</si>
  <si>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</si>
  <si>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</si>
  <si>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</si>
  <si>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</si>
  <si>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</si>
  <si>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</si>
  <si>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</si>
  <si>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</si>
  <si>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</si>
  <si>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</si>
  <si>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</si>
  <si>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</si>
  <si>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</si>
  <si>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</si>
  <si>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</si>
  <si>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</si>
  <si>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</si>
  <si>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</si>
  <si>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</si>
  <si>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</si>
  <si>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</si>
  <si>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</si>
  <si>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</si>
  <si>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</si>
  <si>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</si>
  <si>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</si>
  <si>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</si>
  <si>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</si>
  <si>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</si>
  <si>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</si>
  <si>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</si>
  <si>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</si>
  <si>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</si>
  <si>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</si>
  <si>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</si>
  <si>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</si>
  <si>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</si>
  <si>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</si>
  <si>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</si>
  <si>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</si>
  <si>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</si>
  <si>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</si>
  <si>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</si>
  <si>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</si>
  <si>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</si>
  <si>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</si>
  <si>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</si>
  <si>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</si>
  <si>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</si>
  <si>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</si>
  <si>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</si>
  <si>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</si>
  <si>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</si>
  <si>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</si>
  <si>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</si>
  <si>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</si>
  <si>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</si>
  <si>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</si>
  <si>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</si>
  <si>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</si>
  <si>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</si>
  <si>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</si>
  <si>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</si>
  <si>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</si>
  <si>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</si>
  <si>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</si>
  <si>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</si>
  <si>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</si>
  <si>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</si>
  <si>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</si>
  <si>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</si>
  <si>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</si>
  <si>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</si>
  <si>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</si>
  <si>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</si>
  <si>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</si>
  <si>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</si>
  <si>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</si>
  <si>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</si>
  <si>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</si>
  <si>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</si>
  <si>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</si>
  <si>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</si>
  <si>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</si>
  <si>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</si>
  <si>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</si>
  <si>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</si>
  <si>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</si>
  <si>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</si>
  <si>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</si>
  <si>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</si>
  <si>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</si>
  <si>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</si>
  <si>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</si>
  <si>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</si>
  <si>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</si>
  <si>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</si>
  <si>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</si>
  <si>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</si>
  <si>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</si>
  <si>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</si>
  <si>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</si>
  <si>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</si>
  <si>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</si>
  <si>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</si>
  <si>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</si>
  <si>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</si>
  <si>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</si>
  <si>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</si>
  <si>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</si>
  <si>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</si>
  <si>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</si>
  <si>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</si>
  <si>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</si>
  <si>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</si>
  <si>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</si>
  <si>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</si>
  <si>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</si>
  <si>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</si>
  <si>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</si>
  <si>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</si>
  <si>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</si>
  <si>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</si>
  <si>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</si>
  <si>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</si>
  <si>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</si>
  <si>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</si>
  <si>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</si>
  <si>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</si>
  <si>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</si>
  <si>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</si>
  <si>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</si>
  <si>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</si>
  <si>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</si>
  <si>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</si>
  <si>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</si>
  <si>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</si>
  <si>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</si>
  <si>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</si>
  <si>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</si>
  <si>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</si>
  <si>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</si>
  <si>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</si>
  <si>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</si>
  <si>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</si>
  <si>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</si>
  <si>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</si>
  <si>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</si>
  <si>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</si>
  <si>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</si>
  <si>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</si>
  <si>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</si>
  <si>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</si>
  <si>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</si>
  <si>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</si>
  <si>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</si>
  <si>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</si>
  <si>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</si>
  <si>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</si>
  <si>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</si>
  <si>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</si>
  <si>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</si>
  <si>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</si>
  <si>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</si>
  <si>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</si>
  <si>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</si>
  <si>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</si>
  <si>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</si>
  <si>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</si>
  <si>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</si>
  <si>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</si>
  <si>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</si>
  <si>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</si>
  <si>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</si>
  <si>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</si>
  <si>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</si>
  <si>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</si>
  <si>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</si>
  <si>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</si>
  <si>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</si>
  <si>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</si>
  <si>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</si>
  <si>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</si>
  <si>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</si>
  <si>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</si>
  <si>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</si>
  <si>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</si>
  <si>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</si>
  <si>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</si>
  <si>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</si>
  <si>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</si>
  <si>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</si>
  <si>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</si>
  <si>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</si>
  <si>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</si>
  <si>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</si>
  <si>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</si>
  <si>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</si>
  <si>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</si>
  <si>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</si>
  <si>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</si>
  <si>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</si>
  <si>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</si>
  <si>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</si>
  <si>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</si>
  <si>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</si>
  <si>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</si>
  <si>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</si>
  <si>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</si>
  <si>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</si>
  <si>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</si>
  <si>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</si>
  <si>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</si>
  <si>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</si>
  <si>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</si>
  <si>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</si>
  <si>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</si>
  <si>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</si>
  <si>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</si>
  <si>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</si>
  <si>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</si>
  <si>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</si>
  <si>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</si>
  <si>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</si>
  <si>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</si>
  <si>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</si>
  <si>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</si>
  <si>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</si>
  <si>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</si>
  <si>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</si>
  <si>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</si>
  <si>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</si>
  <si>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</si>
  <si>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</si>
  <si>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</si>
  <si>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</si>
  <si>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</si>
  <si>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</si>
  <si>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</si>
  <si>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</si>
  <si>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</si>
  <si>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</si>
  <si>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</si>
  <si>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</si>
  <si>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</si>
  <si>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</si>
  <si>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</si>
  <si>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</si>
  <si>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</si>
  <si>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</si>
  <si>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</si>
  <si>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</si>
  <si>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</si>
  <si>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</si>
  <si>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</si>
  <si>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</si>
  <si>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</si>
  <si>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</si>
  <si>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</si>
  <si>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</si>
  <si>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</si>
  <si>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</si>
  <si>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</si>
  <si>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</si>
  <si>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</si>
  <si>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</si>
  <si>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</si>
  <si>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</si>
  <si>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</si>
  <si>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</si>
  <si>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</si>
  <si>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</si>
  <si>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</si>
  <si>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</si>
  <si>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</si>
  <si>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</si>
  <si>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</si>
  <si>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</si>
  <si>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</si>
  <si>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</si>
  <si>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</si>
  <si>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</si>
  <si>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</si>
  <si>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</si>
  <si>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</si>
  <si>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</si>
  <si>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</si>
  <si>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</si>
  <si>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</si>
  <si>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</si>
  <si>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</si>
  <si>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</si>
  <si>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</si>
  <si>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</si>
  <si>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</si>
  <si>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</si>
  <si>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</si>
  <si>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</si>
  <si>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</si>
  <si>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</si>
  <si>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</si>
  <si>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</si>
  <si>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</si>
  <si>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</si>
  <si>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</si>
  <si>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</si>
  <si>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</si>
  <si>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</si>
  <si>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</si>
  <si>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</si>
  <si>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</si>
  <si>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</si>
  <si>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</si>
  <si>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</si>
  <si>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</si>
  <si>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</si>
  <si>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</si>
  <si>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</si>
  <si>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</si>
  <si>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</si>
  <si>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</si>
  <si>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</si>
  <si>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</si>
  <si>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</si>
  <si>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</si>
  <si>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</si>
  <si>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</si>
  <si>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</si>
  <si>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</si>
  <si>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</si>
  <si>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</si>
  <si>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</si>
  <si>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</si>
  <si>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</si>
  <si>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</si>
  <si>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</si>
  <si>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</si>
  <si>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</si>
  <si>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</si>
  <si>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</si>
  <si>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</si>
  <si>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</si>
  <si>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</si>
  <si>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</si>
  <si>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</si>
  <si>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</si>
  <si>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</si>
  <si>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</si>
  <si>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</si>
  <si>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</si>
  <si>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</si>
  <si>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</si>
  <si>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</si>
  <si>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</si>
  <si>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</si>
  <si>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</si>
  <si>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</si>
  <si>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</si>
  <si>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</si>
  <si>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</si>
  <si>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</si>
  <si>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</si>
  <si>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</si>
  <si>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</si>
  <si>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</si>
  <si>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</si>
  <si>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</si>
  <si>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</si>
  <si>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</si>
  <si>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</si>
  <si>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</si>
  <si>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</si>
  <si>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</si>
  <si>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</si>
  <si>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</si>
  <si>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</si>
  <si>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</si>
  <si>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</si>
  <si>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</si>
  <si>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</si>
  <si>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</si>
  <si>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</si>
  <si>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</si>
  <si>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</si>
  <si>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</si>
  <si>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</si>
  <si>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</si>
  <si>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</si>
  <si>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</si>
  <si>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</si>
  <si>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</si>
  <si>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</si>
  <si>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</si>
  <si>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</si>
  <si>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</si>
  <si>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</si>
  <si>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</si>
  <si>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</si>
  <si>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</si>
  <si>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</si>
  <si>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</si>
  <si>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</si>
  <si>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</si>
  <si>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</si>
  <si>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</si>
  <si>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</si>
  <si>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</si>
  <si>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</si>
  <si>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</si>
  <si>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</si>
  <si>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</si>
  <si>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</si>
  <si>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</si>
  <si>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</si>
  <si>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</si>
  <si>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</si>
  <si>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</si>
  <si>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</si>
  <si>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</si>
  <si>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</si>
  <si>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</si>
  <si>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</si>
  <si>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</si>
  <si>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</si>
  <si>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</si>
  <si>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</si>
  <si>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</si>
  <si>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</si>
  <si>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</si>
  <si>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</si>
  <si>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</si>
  <si>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</si>
  <si>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</si>
  <si>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</si>
  <si>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</si>
  <si>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</si>
  <si>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</si>
  <si>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</si>
  <si>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</si>
  <si>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</si>
  <si>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</si>
  <si>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</si>
  <si>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</si>
  <si>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</si>
  <si>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</si>
  <si>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</si>
  <si>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</si>
  <si>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</si>
  <si>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</si>
  <si>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</si>
  <si>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</si>
  <si>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</si>
  <si>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</si>
  <si>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</si>
  <si>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</si>
  <si>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</si>
  <si>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</si>
  <si>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</si>
  <si>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</si>
  <si>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</si>
  <si>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</si>
  <si>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</si>
  <si>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</si>
  <si>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</si>
  <si>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</si>
  <si>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</si>
  <si>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</si>
  <si>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</si>
  <si>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</si>
  <si>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</si>
  <si>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</si>
  <si>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</si>
  <si>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</si>
  <si>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</si>
  <si>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</si>
  <si>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</si>
  <si>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</si>
  <si>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</si>
  <si>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</si>
  <si>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</si>
  <si>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</si>
  <si>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</si>
  <si>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</si>
  <si>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</si>
  <si>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</si>
  <si>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</si>
  <si>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</si>
  <si>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</si>
  <si>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</si>
  <si>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</si>
  <si>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</si>
  <si>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</si>
  <si>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</si>
  <si>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</si>
  <si>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</si>
  <si>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</si>
  <si>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</si>
  <si>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</si>
  <si>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</si>
  <si>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</si>
  <si>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</si>
  <si>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</si>
  <si>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</si>
  <si>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</si>
  <si>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</si>
  <si>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</si>
  <si>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</si>
  <si>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</si>
  <si>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</si>
  <si>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</si>
  <si>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</si>
  <si>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</si>
  <si>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</si>
  <si>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</si>
  <si>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</si>
  <si>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</si>
  <si>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</si>
  <si>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</si>
  <si>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</si>
  <si>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</si>
  <si>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</si>
  <si>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</si>
  <si>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</si>
  <si>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</si>
  <si>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</si>
  <si>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</si>
  <si>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</si>
  <si>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</si>
  <si>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</si>
  <si>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</si>
  <si>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</si>
  <si>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</si>
  <si>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</si>
  <si>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</si>
  <si>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</si>
  <si>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</si>
  <si>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</si>
  <si>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</si>
  <si>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</si>
  <si>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</si>
  <si>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</si>
  <si>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</si>
  <si>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</si>
  <si>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</si>
  <si>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</si>
  <si>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</si>
  <si>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</si>
  <si>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</si>
  <si>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</si>
  <si>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</si>
  <si>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</si>
  <si>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</si>
  <si>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</si>
  <si>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</si>
  <si>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</si>
  <si>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</si>
  <si>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</si>
  <si>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</si>
  <si>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</si>
  <si>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</si>
  <si>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</si>
  <si>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</si>
  <si>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</si>
  <si>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</si>
  <si>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</si>
  <si>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</si>
  <si>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</si>
  <si>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</si>
  <si>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</si>
  <si>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</si>
  <si>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</si>
  <si>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</si>
  <si>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</si>
  <si>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</si>
  <si>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</si>
  <si>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</si>
  <si>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</si>
  <si>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</si>
  <si>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</si>
  <si>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</si>
  <si>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</si>
  <si>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</si>
  <si>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</si>
  <si>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</si>
  <si>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</si>
  <si>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</si>
  <si>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</si>
  <si>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</si>
  <si>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</si>
  <si>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</si>
  <si>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</si>
  <si>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</si>
  <si>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</si>
  <si>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</si>
  <si>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</si>
  <si>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</si>
  <si>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</si>
  <si>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</si>
  <si>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</si>
  <si>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</si>
  <si>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</si>
  <si>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</si>
  <si>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</si>
  <si>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</si>
  <si>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</si>
  <si>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</si>
  <si>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</si>
  <si>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</si>
  <si>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</si>
  <si>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</si>
  <si>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</si>
  <si>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</si>
  <si>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</si>
  <si>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</si>
  <si>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</si>
  <si>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</si>
  <si>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</si>
  <si>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</si>
  <si>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</si>
  <si>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</si>
  <si>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</si>
  <si>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</si>
  <si>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</si>
  <si>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</si>
  <si>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</si>
  <si>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</si>
  <si>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</si>
  <si>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</si>
  <si>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</si>
  <si>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</si>
  <si>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</si>
  <si>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</si>
  <si>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</si>
  <si>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</si>
  <si>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</si>
  <si>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</si>
  <si>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</si>
  <si>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</si>
  <si>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</si>
  <si>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</si>
  <si>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</si>
  <si>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</si>
  <si>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</si>
  <si>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</si>
  <si>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</si>
  <si>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</si>
  <si>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</si>
  <si>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</si>
  <si>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</si>
  <si>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</si>
  <si>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</si>
  <si>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</si>
  <si>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</si>
  <si>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</si>
  <si>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</si>
  <si>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</si>
  <si>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</si>
  <si>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</si>
  <si>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</si>
  <si>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</si>
  <si>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</si>
  <si>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</si>
  <si>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</si>
  <si>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</si>
  <si>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</si>
  <si>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</si>
  <si>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</si>
  <si>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</si>
  <si>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</si>
  <si>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</si>
  <si>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</si>
  <si>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</si>
  <si>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</si>
  <si>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</si>
  <si>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</si>
  <si>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</si>
  <si>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</si>
  <si>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</si>
  <si>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</si>
  <si>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</si>
  <si>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</si>
  <si>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</si>
  <si>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</si>
  <si>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</si>
  <si>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</si>
  <si>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</si>
  <si>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</si>
  <si>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</si>
  <si>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</si>
  <si>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</si>
  <si>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</si>
  <si>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</si>
  <si>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</si>
  <si>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</si>
  <si>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</si>
  <si>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</si>
  <si>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</si>
  <si>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</si>
  <si>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</si>
  <si>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</si>
  <si>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</si>
  <si>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</si>
  <si>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</si>
  <si>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</si>
  <si>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</si>
  <si>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</si>
  <si>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</si>
  <si>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</si>
  <si>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</si>
  <si>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</si>
  <si>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</si>
  <si>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</si>
  <si>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</si>
  <si>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</si>
  <si>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</si>
  <si>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</si>
  <si>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</si>
  <si>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</si>
  <si>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</si>
  <si>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</si>
  <si>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</si>
  <si>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</si>
  <si>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</si>
  <si>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</si>
  <si>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</si>
  <si>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</si>
  <si>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</si>
  <si>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</si>
  <si>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</si>
  <si>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</si>
  <si>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</si>
  <si>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</si>
  <si>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</si>
  <si>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</si>
  <si>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</si>
  <si>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</si>
  <si>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</si>
  <si>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</si>
  <si>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</si>
  <si>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</si>
  <si>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</si>
  <si>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</si>
  <si>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</si>
  <si>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</si>
  <si>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</si>
  <si>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</si>
  <si>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</si>
  <si>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</si>
  <si>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</si>
  <si>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</si>
  <si>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</si>
  <si>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</si>
  <si>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</si>
  <si>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</si>
  <si>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</si>
  <si>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</si>
  <si>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</si>
  <si>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</si>
  <si>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</si>
  <si>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</si>
  <si>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</si>
  <si>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</si>
  <si>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</si>
  <si>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</si>
  <si>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</si>
  <si>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</si>
  <si>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</si>
  <si>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</si>
  <si>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</si>
  <si>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</si>
  <si>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</si>
  <si>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</si>
  <si>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</si>
  <si>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</si>
  <si>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</si>
  <si>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</si>
  <si>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</si>
  <si>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</si>
  <si>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</si>
  <si>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</si>
  <si>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</si>
  <si>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</si>
  <si>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</si>
  <si>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</si>
  <si>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</si>
  <si>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</si>
  <si>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</si>
  <si>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</si>
  <si>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</si>
  <si>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</si>
  <si>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</si>
  <si>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</si>
  <si>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</si>
  <si>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</si>
  <si>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</si>
  <si>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</si>
  <si>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</si>
  <si>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</si>
  <si>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</si>
  <si>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</si>
  <si>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</si>
  <si>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</si>
  <si>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</si>
  <si>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</si>
  <si>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</si>
  <si>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</si>
  <si>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</si>
  <si>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</si>
  <si>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</si>
  <si>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</si>
  <si>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</si>
  <si>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</si>
  <si>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</si>
  <si>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</si>
  <si>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</si>
  <si>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</si>
  <si>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</si>
  <si>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</si>
  <si>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</si>
  <si>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</si>
  <si>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</si>
  <si>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</si>
  <si>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</si>
  <si>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</si>
  <si>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</si>
  <si>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</si>
  <si>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</si>
  <si>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</si>
  <si>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</si>
  <si>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</si>
  <si>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</si>
  <si>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</si>
  <si>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</si>
  <si>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</si>
  <si>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</si>
  <si>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</si>
  <si>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</si>
  <si>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</si>
  <si>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</si>
  <si>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</si>
  <si>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</si>
  <si>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</si>
  <si>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</si>
  <si>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</si>
  <si>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</si>
  <si>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</si>
  <si>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</si>
  <si>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</si>
  <si>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</si>
  <si>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</si>
  <si>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</si>
  <si>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</si>
  <si>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</si>
  <si>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</si>
  <si>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</si>
  <si>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</si>
  <si>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</si>
  <si>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</si>
  <si>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</si>
  <si>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</si>
  <si>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</si>
  <si>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</si>
  <si>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</si>
  <si>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</si>
  <si>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</si>
  <si>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</si>
  <si>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</si>
  <si>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</si>
  <si>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</si>
  <si>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</si>
  <si>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</si>
  <si>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</si>
  <si>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</si>
  <si>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</si>
  <si>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</si>
  <si>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</si>
  <si>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</si>
  <si>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</si>
  <si>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</si>
  <si>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</si>
  <si>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</si>
  <si>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</si>
  <si>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</si>
  <si>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</si>
  <si>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</si>
  <si>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</si>
  <si>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</si>
  <si>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</si>
  <si>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</si>
  <si>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</si>
  <si>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</si>
  <si>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</si>
  <si>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</si>
  <si>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</si>
  <si>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</si>
  <si>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</si>
  <si>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</si>
  <si>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</si>
  <si>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</si>
  <si>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</si>
  <si>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</si>
  <si>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</si>
  <si>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</si>
  <si>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</si>
  <si>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</si>
  <si>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</si>
  <si>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</si>
  <si>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</si>
  <si>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</si>
  <si>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</si>
  <si>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</si>
  <si>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</si>
  <si>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</si>
  <si>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</si>
  <si>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</si>
  <si>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</si>
  <si>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</si>
  <si>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</si>
  <si>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</si>
  <si>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</si>
  <si>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</si>
  <si>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</si>
  <si>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</si>
  <si>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</si>
  <si>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</si>
  <si>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</si>
  <si>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</si>
  <si>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</si>
  <si>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</si>
  <si>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</si>
  <si>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</si>
  <si>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</si>
  <si>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</si>
  <si>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</si>
  <si>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</si>
  <si>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</si>
  <si>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</si>
  <si>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</si>
  <si>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</si>
  <si>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</si>
  <si>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</si>
  <si>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</si>
  <si>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</si>
  <si>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</si>
  <si>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</si>
  <si>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</si>
  <si>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</si>
  <si>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</si>
  <si>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</si>
  <si>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</si>
  <si>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</si>
  <si>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</si>
  <si>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</si>
  <si>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</si>
  <si>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</si>
  <si>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</si>
  <si>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</si>
  <si>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</si>
  <si>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</si>
  <si>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</si>
  <si>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</si>
  <si>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</si>
  <si>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</si>
  <si>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</si>
  <si>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</si>
  <si>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</si>
  <si>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</si>
  <si>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</si>
  <si>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</si>
  <si>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</si>
  <si>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</si>
  <si>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</si>
  <si>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</si>
  <si>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</si>
  <si>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</si>
  <si>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</si>
  <si>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</si>
  <si>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</si>
  <si>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</si>
  <si>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</si>
  <si>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</si>
  <si>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</si>
  <si>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</si>
  <si>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</si>
  <si>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</si>
  <si>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</si>
  <si>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</si>
  <si>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</si>
  <si>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</si>
  <si>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</si>
  <si>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</si>
  <si>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</si>
  <si>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</si>
  <si>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</si>
  <si>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</si>
  <si>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</si>
  <si>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</si>
  <si>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</si>
  <si>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</si>
  <si>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</si>
  <si>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</si>
  <si>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</si>
  <si>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</si>
  <si>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</si>
  <si>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</si>
  <si>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</si>
  <si>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</si>
  <si>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</si>
  <si>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</si>
  <si>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</si>
  <si>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</si>
  <si>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</si>
  <si>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</si>
  <si>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</si>
  <si>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</si>
  <si>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</si>
  <si>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</si>
  <si>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</si>
  <si>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</si>
  <si>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</si>
  <si>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</si>
  <si>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</si>
  <si>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</si>
  <si>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</si>
  <si>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</si>
  <si>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</si>
  <si>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</si>
  <si>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</si>
  <si>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</si>
  <si>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</si>
  <si>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</si>
  <si>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</si>
  <si>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</si>
  <si>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</si>
  <si>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</si>
  <si>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</si>
  <si>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</si>
  <si>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</si>
  <si>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</si>
  <si>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</si>
  <si>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</si>
  <si>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</si>
  <si>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</si>
  <si>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</si>
  <si>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</si>
  <si>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</si>
  <si>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</si>
  <si>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</si>
  <si>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</si>
  <si>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</si>
  <si>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</si>
  <si>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</si>
  <si>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</si>
  <si>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</si>
  <si>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</si>
  <si>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</si>
  <si>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</si>
  <si>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</si>
  <si>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</si>
  <si>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</si>
  <si>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</si>
  <si>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</si>
  <si>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</si>
  <si>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</si>
  <si>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</si>
  <si>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</si>
  <si>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</si>
  <si>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</si>
  <si>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</si>
  <si>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</si>
  <si>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</si>
  <si>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</si>
  <si>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</si>
  <si>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</si>
  <si>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</si>
  <si>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</si>
  <si>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</si>
  <si>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</si>
  <si>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</si>
  <si>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</si>
  <si>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</si>
  <si>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</si>
  <si>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</si>
  <si>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</si>
  <si>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</si>
  <si>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</si>
  <si>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</si>
  <si>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</si>
  <si>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</si>
  <si>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</si>
  <si>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</si>
  <si>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</si>
  <si>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</si>
  <si>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</si>
  <si>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</si>
  <si>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</si>
  <si>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</si>
  <si>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</si>
  <si>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</si>
  <si>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</si>
  <si>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</si>
  <si>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</si>
  <si>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</si>
  <si>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</si>
  <si>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</si>
  <si>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</si>
  <si>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</si>
  <si>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</si>
  <si>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</si>
  <si>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</si>
  <si>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</si>
  <si>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</si>
  <si>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</si>
  <si>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</si>
  <si>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</si>
  <si>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</si>
  <si>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</si>
  <si>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</si>
  <si>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</si>
  <si>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</si>
  <si>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</si>
  <si>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</si>
  <si>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</si>
  <si>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</si>
  <si>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</si>
  <si>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</si>
  <si>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</si>
  <si>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</si>
  <si>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</si>
  <si>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</si>
  <si>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</si>
  <si>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</si>
  <si>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</si>
  <si>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</si>
  <si>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</si>
  <si>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</si>
  <si>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</si>
  <si>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</si>
  <si>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</si>
  <si>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</si>
  <si>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</si>
  <si>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</si>
  <si>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</si>
  <si>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</si>
  <si>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</si>
  <si>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</si>
  <si>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</si>
  <si>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</si>
  <si>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</si>
  <si>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</si>
  <si>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</si>
  <si>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</si>
  <si>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</si>
  <si>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</si>
  <si>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</si>
  <si>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</si>
  <si>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</si>
  <si>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</si>
  <si>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</si>
  <si>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</si>
  <si>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</si>
  <si>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</si>
  <si>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</si>
  <si>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</si>
  <si>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</si>
  <si>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</si>
  <si>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</si>
  <si>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</si>
  <si>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</si>
  <si>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</si>
  <si>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</si>
  <si>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</si>
  <si>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</si>
  <si>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</si>
  <si>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</si>
  <si>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</si>
  <si>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</si>
  <si>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</si>
  <si>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</si>
  <si>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</si>
  <si>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</si>
  <si>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</si>
  <si>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</si>
  <si>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</si>
  <si>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</si>
  <si>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</si>
  <si>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</si>
  <si>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</si>
  <si>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</si>
  <si>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</si>
  <si>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</si>
  <si>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</si>
  <si>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</si>
  <si>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</si>
  <si>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</si>
  <si>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</si>
  <si>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</si>
  <si>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</si>
  <si>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</si>
  <si>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</si>
  <si>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</si>
  <si>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</si>
  <si>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</si>
  <si>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</si>
  <si>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</si>
  <si>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</si>
  <si>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</si>
  <si>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</si>
  <si>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</si>
  <si>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</si>
  <si>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</si>
  <si>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</si>
  <si>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</si>
  <si>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</si>
  <si>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</si>
  <si>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</si>
  <si>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</si>
  <si>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</si>
  <si>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</si>
  <si>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</si>
  <si>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</si>
  <si>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</si>
  <si>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</si>
  <si>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</si>
  <si>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</si>
  <si>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</si>
  <si>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</si>
  <si>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</si>
  <si>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</si>
  <si>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</si>
  <si>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</si>
  <si>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</si>
  <si>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</si>
  <si>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</si>
  <si>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</si>
  <si>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</si>
  <si>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</si>
  <si>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</si>
  <si>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</si>
  <si>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</si>
  <si>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</si>
  <si>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</si>
  <si>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</si>
  <si>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</si>
  <si>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</si>
  <si>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</si>
  <si>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</si>
  <si>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</si>
  <si>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</si>
  <si>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</si>
  <si>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</si>
  <si>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</si>
  <si>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</si>
  <si>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</si>
  <si>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</si>
  <si>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</si>
  <si>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</si>
  <si>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</si>
  <si>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</si>
  <si>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</si>
  <si>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</si>
  <si>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</si>
  <si>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</si>
  <si>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</si>
  <si>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</si>
  <si>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</si>
  <si>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</si>
  <si>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</si>
  <si>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</si>
  <si>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</si>
  <si>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</si>
  <si>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</si>
  <si>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</si>
  <si>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</si>
  <si>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</si>
  <si>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</si>
  <si>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</si>
  <si>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</si>
  <si>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</si>
  <si>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</si>
  <si>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</si>
  <si>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</si>
  <si>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</si>
  <si>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</si>
  <si>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</si>
  <si>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</si>
  <si>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</si>
  <si>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</si>
  <si>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</si>
  <si>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</si>
  <si>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</si>
  <si>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</si>
  <si>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</si>
  <si>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</si>
  <si>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</si>
  <si>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</si>
  <si>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</si>
  <si>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</si>
  <si>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</si>
  <si>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</si>
  <si>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</si>
  <si>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</si>
  <si>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</si>
  <si>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</si>
  <si>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</si>
  <si>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</si>
  <si>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</si>
  <si>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</si>
  <si>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</si>
  <si>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</si>
  <si>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</si>
  <si>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</si>
  <si>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</si>
  <si>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</si>
  <si>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</si>
  <si>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</si>
  <si>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</si>
  <si>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</si>
  <si>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</si>
  <si>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</si>
  <si>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</si>
  <si>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</si>
  <si>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</si>
  <si>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</si>
  <si>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</si>
  <si>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</si>
  <si>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</si>
  <si>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</si>
  <si>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</si>
  <si>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</si>
  <si>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</si>
  <si>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</si>
  <si>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</si>
  <si>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</si>
  <si>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</si>
  <si>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</si>
  <si>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</si>
  <si>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</si>
  <si>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</si>
  <si>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</si>
  <si>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</si>
  <si>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</si>
  <si>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</si>
  <si>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</si>
  <si>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</si>
  <si>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</si>
  <si>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</si>
  <si>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</si>
  <si>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</si>
  <si>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</si>
  <si>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</si>
  <si>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</si>
  <si>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</si>
  <si>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</si>
  <si>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</si>
  <si>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</si>
  <si>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</si>
  <si>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</si>
  <si>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</si>
  <si>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</si>
  <si>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</si>
  <si>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</si>
  <si>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</si>
  <si>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</si>
  <si>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</si>
  <si>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</si>
  <si>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</si>
  <si>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</si>
  <si>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</si>
  <si>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</si>
  <si>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</si>
  <si>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</si>
  <si>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</si>
  <si>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</si>
  <si>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</si>
  <si>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</si>
  <si>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</si>
  <si>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</si>
  <si>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</si>
  <si>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</si>
  <si>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</si>
  <si>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</si>
  <si>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</si>
  <si>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</si>
  <si>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</si>
  <si>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</si>
  <si>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</si>
  <si>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</si>
  <si>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</si>
  <si>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</si>
  <si>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</si>
  <si>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</si>
  <si>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</si>
  <si>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</si>
  <si>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</si>
  <si>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</si>
  <si>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</si>
  <si>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</si>
  <si>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</si>
  <si>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</si>
  <si>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</si>
  <si>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</si>
  <si>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</si>
  <si>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</si>
  <si>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</si>
  <si>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</si>
  <si>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</si>
  <si>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</si>
  <si>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</si>
  <si>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</si>
  <si>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</si>
  <si>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</si>
  <si>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</si>
  <si>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</si>
  <si>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</si>
  <si>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</si>
  <si>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</si>
  <si>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</si>
  <si>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</si>
  <si>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</si>
  <si>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</si>
  <si>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</si>
  <si>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</si>
  <si>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</si>
  <si>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</si>
  <si>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</si>
  <si>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</si>
  <si>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</si>
  <si>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</si>
  <si>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</si>
  <si>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</si>
  <si>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</si>
  <si>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</si>
  <si>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</si>
  <si>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</si>
  <si>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</si>
  <si>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</si>
  <si>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</si>
  <si>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</si>
  <si>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</si>
  <si>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</si>
  <si>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</si>
  <si>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</si>
  <si>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</si>
  <si>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</si>
  <si>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</si>
  <si>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</si>
  <si>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</si>
  <si>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</si>
  <si>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</si>
  <si>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</si>
  <si>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</si>
  <si>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</si>
  <si>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</si>
  <si>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</si>
  <si>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</si>
  <si>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</si>
  <si>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</si>
  <si>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</si>
  <si>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</si>
  <si>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</si>
  <si>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</si>
  <si>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</si>
  <si>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</si>
  <si>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</si>
  <si>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</si>
  <si>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</si>
  <si>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</si>
  <si>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</si>
  <si>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</si>
  <si>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</si>
  <si>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</si>
  <si>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</si>
  <si>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</si>
  <si>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</si>
  <si>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</si>
  <si>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</si>
  <si>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</si>
  <si>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</si>
  <si>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</si>
  <si>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</si>
  <si>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</si>
  <si>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</si>
  <si>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</si>
  <si>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</si>
  <si>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</si>
  <si>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</si>
  <si>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</si>
  <si>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</si>
  <si>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</si>
  <si>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</si>
  <si>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</si>
  <si>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</si>
  <si>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</si>
  <si>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</si>
  <si>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</si>
  <si>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</si>
  <si>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</si>
  <si>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</si>
  <si>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</si>
  <si>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</si>
  <si>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</si>
  <si>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</si>
  <si>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</si>
  <si>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</si>
  <si>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</si>
  <si>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</si>
  <si>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</si>
  <si>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</si>
  <si>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</si>
  <si>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</si>
  <si>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</si>
  <si>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</si>
  <si>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</si>
  <si>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</si>
  <si>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</si>
  <si>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</si>
  <si>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</si>
  <si>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</si>
  <si>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</si>
  <si>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</si>
  <si>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</si>
  <si>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</si>
  <si>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</si>
  <si>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</si>
  <si>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</si>
  <si>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</si>
  <si>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</si>
  <si>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</si>
  <si>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</si>
  <si>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</si>
  <si>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</si>
  <si>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</si>
  <si>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</si>
  <si>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</si>
  <si>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</si>
  <si>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</si>
  <si>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</si>
  <si>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</si>
  <si>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</si>
  <si>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</si>
  <si>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</si>
  <si>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</si>
  <si>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</si>
  <si>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</si>
  <si>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</si>
  <si>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</si>
  <si>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</si>
  <si>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</si>
  <si>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</si>
  <si>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</si>
  <si>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</si>
  <si>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</si>
  <si>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</si>
  <si>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</si>
  <si>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</si>
  <si>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</si>
  <si>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</si>
  <si>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</si>
  <si>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</si>
  <si>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</si>
  <si>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</si>
  <si>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</si>
  <si>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</si>
  <si>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</si>
  <si>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</si>
  <si>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</si>
  <si>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</si>
  <si>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</si>
  <si>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</si>
  <si>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</si>
  <si>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</si>
  <si>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</si>
  <si>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</si>
  <si>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</si>
  <si>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</si>
  <si>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</si>
  <si>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</si>
  <si>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</si>
  <si>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</si>
  <si>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</si>
  <si>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</si>
  <si>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</si>
  <si>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</si>
  <si>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</si>
  <si>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</si>
  <si>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</si>
  <si>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</si>
  <si>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</si>
  <si>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</si>
  <si>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</si>
  <si>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</si>
  <si>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</si>
  <si>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</si>
  <si>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</si>
  <si>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</si>
  <si>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</si>
  <si>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</si>
  <si>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</si>
  <si>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</si>
  <si>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</si>
  <si>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</si>
  <si>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</si>
  <si>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</si>
  <si>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</si>
  <si>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</si>
  <si>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</si>
  <si>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</si>
  <si>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</si>
  <si>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</si>
  <si>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</si>
  <si>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</si>
  <si>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</si>
  <si>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</si>
  <si>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</si>
  <si>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</si>
  <si>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</si>
  <si>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</si>
  <si>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</si>
  <si>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</si>
  <si>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</si>
  <si>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</si>
  <si>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</si>
  <si>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</si>
  <si>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</si>
  <si>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</si>
  <si>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</si>
  <si>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</si>
  <si>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</si>
  <si>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</si>
  <si>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</si>
  <si>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</si>
  <si>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</si>
  <si>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</si>
  <si>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</si>
  <si>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</si>
  <si>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</si>
  <si>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</si>
  <si>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</si>
  <si>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</si>
  <si>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</si>
  <si>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</si>
  <si>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</si>
  <si>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</si>
  <si>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</si>
  <si>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</si>
  <si>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</si>
  <si>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</si>
  <si>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</si>
  <si>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</si>
  <si>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</si>
  <si>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</si>
  <si>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</si>
  <si>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</si>
  <si>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</si>
  <si>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</si>
  <si>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</si>
  <si>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</si>
  <si>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</si>
  <si>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</si>
  <si>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</si>
  <si>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</si>
  <si>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</si>
  <si>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</si>
  <si>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</si>
  <si>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</si>
  <si>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</si>
  <si>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</si>
  <si>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</si>
  <si>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</si>
  <si>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</si>
  <si>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</si>
  <si>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</si>
  <si>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</si>
  <si>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</si>
  <si>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</si>
  <si>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</si>
  <si>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</si>
  <si>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</si>
  <si>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</si>
  <si>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</si>
  <si>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</si>
  <si>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</si>
  <si>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</si>
  <si>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</si>
  <si>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</si>
  <si>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</si>
  <si>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</si>
  <si>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</si>
  <si>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</si>
  <si>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</si>
  <si>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</si>
  <si>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</si>
  <si>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</si>
  <si>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</si>
  <si>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</si>
  <si>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</si>
  <si>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</si>
  <si>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</si>
  <si>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</si>
  <si>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</si>
  <si>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</si>
  <si>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</si>
  <si>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</si>
  <si>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</si>
  <si>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</si>
  <si>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</si>
  <si>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</si>
  <si>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</si>
  <si>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</si>
  <si>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</si>
  <si>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</si>
  <si>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</si>
  <si>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</si>
  <si>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</si>
  <si>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</si>
  <si>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</si>
  <si>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</si>
  <si>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</si>
  <si>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</si>
  <si>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</si>
  <si>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</si>
  <si>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</si>
  <si>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</si>
  <si>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</si>
  <si>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</si>
  <si>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</si>
  <si>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</si>
  <si>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</si>
  <si>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</si>
  <si>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</si>
  <si>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</si>
  <si>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</si>
  <si>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</si>
  <si>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</si>
  <si>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</si>
  <si>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</si>
  <si>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</si>
  <si>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</si>
  <si>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</si>
  <si>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</si>
  <si>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</si>
  <si>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</si>
  <si>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</si>
  <si>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</si>
  <si>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</si>
  <si>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</si>
  <si>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</si>
  <si>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</si>
  <si>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</si>
  <si>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</si>
  <si>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</si>
  <si>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</si>
  <si>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</si>
  <si>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</si>
  <si>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</si>
  <si>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</si>
  <si>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</si>
  <si>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</si>
  <si>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</si>
  <si>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</si>
  <si>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</si>
  <si>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</si>
  <si>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</si>
  <si>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</si>
  <si>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</si>
  <si>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</si>
  <si>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</si>
  <si>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</si>
  <si>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</si>
  <si>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</si>
  <si>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</si>
  <si>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</si>
  <si>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</si>
  <si>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</si>
  <si>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</si>
  <si>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</si>
  <si>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</si>
  <si>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</si>
  <si>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</si>
  <si>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</si>
  <si>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</si>
  <si>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</si>
  <si>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</si>
  <si>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</si>
  <si>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</si>
  <si>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</si>
  <si>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</si>
  <si>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</si>
  <si>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</si>
  <si>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</si>
  <si>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</si>
  <si>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</si>
  <si>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</si>
  <si>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</si>
  <si>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</si>
  <si>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</si>
  <si>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</si>
  <si>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</si>
  <si>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</si>
  <si>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</si>
  <si>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</si>
  <si>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</si>
  <si>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</si>
  <si>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</si>
  <si>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</si>
  <si>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</si>
  <si>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</si>
  <si>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</si>
  <si>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</si>
  <si>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</si>
  <si>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</si>
  <si>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</si>
  <si>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</si>
  <si>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</si>
  <si>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</si>
  <si>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</si>
  <si>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</si>
  <si>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</si>
  <si>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</si>
  <si>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</si>
  <si>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</si>
  <si>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</si>
  <si>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</si>
  <si>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</si>
  <si>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</si>
  <si>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</si>
  <si>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</si>
  <si>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</si>
  <si>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</si>
  <si>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</si>
  <si>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</si>
  <si>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</si>
  <si>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</si>
  <si>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</si>
  <si>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</si>
  <si>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</si>
  <si>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</si>
  <si>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</si>
  <si>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</si>
  <si>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</si>
  <si>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</si>
  <si>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</si>
  <si>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</si>
  <si>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</si>
  <si>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</si>
  <si>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</si>
  <si>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</si>
  <si>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</si>
  <si>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</si>
  <si>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</si>
  <si>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</si>
  <si>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</si>
  <si>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</si>
  <si>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</si>
  <si>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</si>
  <si>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</si>
  <si>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</si>
  <si>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</si>
  <si>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</si>
  <si>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</si>
  <si>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</si>
  <si>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</si>
  <si>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</si>
  <si>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</si>
  <si>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</si>
  <si>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</si>
  <si>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</si>
  <si>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</si>
  <si>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</si>
  <si>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</si>
  <si>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</si>
  <si>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</si>
  <si>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</si>
  <si>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</si>
  <si>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</si>
  <si>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</si>
  <si>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</si>
  <si>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</si>
  <si>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</si>
  <si>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</si>
  <si>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</si>
  <si>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</si>
  <si>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</si>
  <si>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</si>
  <si>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</si>
  <si>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</si>
  <si>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</si>
  <si>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</si>
  <si>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</si>
  <si>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</si>
  <si>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</si>
  <si>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</si>
  <si>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</si>
  <si>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</si>
  <si>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</si>
  <si>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</si>
  <si>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</si>
  <si>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</si>
  <si>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</si>
  <si>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</si>
  <si>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</si>
  <si>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</si>
  <si>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</si>
  <si>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</si>
  <si>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</si>
  <si>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</si>
  <si>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</si>
  <si>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</si>
  <si>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</si>
  <si>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</si>
  <si>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</si>
  <si>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</si>
  <si>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</si>
  <si>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</si>
  <si>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</si>
  <si>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</si>
  <si>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</si>
  <si>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</si>
  <si>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</si>
  <si>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</si>
  <si>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</si>
  <si>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</si>
  <si>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</si>
  <si>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</si>
  <si>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</si>
  <si>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</si>
  <si>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</si>
  <si>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</si>
  <si>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</si>
  <si>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</si>
  <si>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</si>
  <si>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</si>
  <si>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</si>
  <si>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</si>
  <si>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</si>
  <si>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</si>
  <si>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</si>
  <si>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</si>
  <si>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</si>
  <si>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</si>
  <si>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</si>
  <si>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</si>
  <si>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</si>
  <si>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</si>
  <si>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</si>
  <si>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</si>
  <si>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</si>
  <si>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</si>
  <si>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</si>
  <si>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</si>
  <si>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</si>
  <si>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</si>
  <si>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</si>
  <si>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</si>
  <si>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</si>
  <si>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</si>
  <si>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</si>
  <si>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</si>
  <si>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</si>
  <si>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</si>
  <si>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</si>
  <si>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</si>
  <si>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</si>
  <si>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</si>
  <si>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</si>
  <si>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</si>
  <si>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</si>
  <si>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</si>
  <si>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</si>
  <si>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</si>
  <si>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</si>
  <si>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</si>
  <si>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</si>
  <si>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</si>
  <si>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</si>
  <si>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</si>
  <si>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</si>
  <si>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</si>
  <si>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</si>
  <si>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</si>
  <si>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</si>
  <si>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</si>
  <si>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</si>
  <si>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</si>
  <si>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</si>
  <si>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</si>
  <si>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</si>
  <si>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</si>
  <si>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</si>
  <si>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</si>
  <si>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</si>
  <si>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</si>
  <si>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</si>
  <si>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</si>
  <si>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</si>
  <si>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</si>
  <si>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</si>
  <si>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</si>
  <si>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</si>
  <si>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</si>
  <si>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</si>
  <si>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</si>
  <si>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</si>
  <si>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</si>
  <si>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</si>
  <si>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</si>
  <si>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</si>
  <si>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</si>
  <si>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</si>
  <si>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</si>
  <si>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</si>
  <si>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</si>
  <si>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</si>
  <si>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</si>
  <si>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</si>
  <si>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</si>
  <si>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</si>
  <si>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</si>
  <si>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</si>
  <si>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</si>
  <si>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</si>
  <si>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</si>
  <si>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</si>
  <si>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</si>
  <si>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</si>
  <si>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</si>
  <si>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</si>
  <si>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</si>
  <si>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</si>
  <si>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</si>
  <si>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</si>
  <si>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</si>
  <si>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</si>
  <si>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</si>
  <si>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</si>
  <si>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</si>
  <si>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</si>
  <si>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</si>
  <si>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</si>
  <si>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</si>
  <si>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</si>
  <si>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</si>
  <si>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</si>
  <si>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</si>
  <si>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</si>
  <si>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</si>
  <si>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</si>
  <si>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</si>
  <si>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</si>
  <si>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</si>
  <si>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</si>
  <si>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</si>
  <si>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</si>
  <si>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</si>
  <si>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</si>
  <si>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</si>
  <si>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</si>
  <si>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</si>
  <si>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</si>
  <si>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</si>
  <si>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</si>
  <si>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</si>
  <si>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</si>
  <si>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</si>
  <si>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</si>
  <si>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</si>
  <si>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</si>
  <si>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</si>
  <si>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</si>
  <si>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</si>
  <si>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</si>
  <si>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</si>
  <si>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</si>
  <si>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</si>
  <si>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</si>
  <si>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</si>
  <si>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</si>
  <si>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</si>
  <si>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</si>
  <si>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</si>
  <si>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</si>
  <si>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</si>
  <si>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</si>
  <si>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</si>
  <si>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</si>
  <si>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</si>
  <si>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</si>
  <si>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</si>
  <si>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</si>
  <si>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</si>
  <si>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</si>
  <si>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</si>
  <si>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</si>
  <si>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</si>
  <si>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</si>
  <si>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</si>
  <si>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</si>
  <si>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</si>
  <si>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</si>
  <si>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</si>
  <si>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</si>
  <si>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</si>
  <si>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</si>
  <si>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</si>
  <si>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</si>
  <si>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</si>
  <si>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</si>
  <si>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</si>
  <si>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</si>
  <si>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</si>
  <si>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</si>
  <si>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</si>
  <si>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</si>
  <si>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</si>
  <si>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</si>
  <si>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</si>
  <si>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</si>
  <si>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</si>
  <si>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</si>
  <si>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</si>
  <si>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</si>
  <si>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</si>
  <si>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</si>
  <si>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</si>
  <si>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</si>
  <si>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</si>
  <si>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</si>
  <si>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</si>
  <si>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</si>
  <si>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</si>
  <si>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</si>
  <si>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</si>
  <si>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</si>
  <si>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</si>
  <si>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</si>
  <si>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</si>
  <si>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</si>
  <si>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</si>
  <si>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</si>
  <si>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</si>
  <si>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</si>
  <si>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</si>
  <si>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</si>
  <si>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</si>
  <si>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</si>
  <si>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</si>
  <si>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</si>
  <si>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</si>
  <si>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</si>
  <si>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</si>
  <si>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</si>
  <si>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</si>
  <si>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</si>
  <si>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</si>
  <si>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</si>
  <si>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</si>
  <si>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</si>
  <si>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</si>
  <si>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</si>
  <si>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</si>
  <si>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</si>
  <si>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</si>
  <si>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</si>
  <si>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</si>
  <si>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</si>
  <si>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</si>
  <si>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</si>
  <si>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</si>
  <si>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</si>
  <si>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</si>
  <si>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</si>
  <si>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</si>
  <si>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</si>
  <si>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</si>
  <si>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</si>
  <si>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</si>
  <si>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</si>
  <si>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</si>
  <si>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</si>
  <si>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</si>
  <si>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</si>
  <si>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</si>
  <si>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</si>
  <si>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</si>
  <si>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</si>
  <si>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</si>
  <si>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</si>
  <si>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</si>
  <si>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</si>
  <si>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</si>
  <si>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</si>
  <si>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</si>
  <si>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</si>
  <si>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</si>
  <si>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</si>
  <si>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</si>
  <si>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</si>
  <si>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</si>
  <si>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</si>
  <si>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</si>
  <si>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</si>
  <si>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</si>
  <si>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</si>
  <si>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</si>
  <si>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</si>
  <si>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</si>
  <si>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</si>
  <si>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</si>
  <si>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</si>
  <si>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</si>
  <si>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</si>
  <si>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</si>
  <si>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</si>
  <si>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</si>
  <si>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</si>
  <si>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</si>
  <si>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</si>
  <si>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</si>
  <si>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</si>
  <si>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</si>
  <si>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</si>
  <si>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</si>
  <si>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</si>
  <si>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</si>
  <si>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</si>
  <si>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</si>
  <si>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</si>
  <si>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</si>
  <si>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</si>
  <si>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</si>
  <si>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</si>
  <si>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</si>
  <si>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</si>
  <si>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</si>
  <si>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</si>
  <si>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</si>
  <si>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</si>
  <si>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</si>
  <si>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</si>
  <si>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</si>
  <si>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</si>
  <si>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</si>
  <si>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</si>
  <si>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</si>
  <si>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</si>
  <si>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</si>
  <si>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</si>
  <si>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</si>
  <si>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</si>
  <si>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</si>
  <si>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</si>
  <si>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</si>
  <si>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</si>
  <si>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</si>
  <si>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</si>
  <si>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</si>
  <si>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</si>
  <si>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</si>
  <si>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</si>
  <si>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</si>
  <si>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</si>
  <si>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</si>
  <si>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</si>
  <si>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</si>
  <si>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</si>
  <si>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</si>
  <si>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</si>
  <si>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</si>
  <si>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</si>
  <si>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</si>
  <si>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</si>
  <si>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</si>
  <si>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</si>
  <si>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</si>
  <si>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</si>
  <si>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</si>
  <si>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</si>
  <si>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</si>
  <si>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</si>
  <si>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</si>
  <si>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</si>
  <si>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</si>
  <si>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</si>
  <si>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</si>
  <si>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</si>
  <si>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</si>
  <si>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</si>
  <si>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</si>
  <si>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</si>
  <si>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</si>
  <si>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</si>
  <si>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</si>
  <si>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</si>
  <si>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</si>
  <si>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</si>
  <si>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</si>
  <si>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</si>
  <si>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</si>
  <si>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</si>
  <si>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</si>
  <si>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</si>
  <si>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</si>
  <si>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</si>
  <si>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</si>
  <si>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</si>
  <si>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</si>
  <si>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</si>
  <si>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</si>
  <si>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</si>
  <si>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</si>
  <si>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</si>
  <si>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</si>
  <si>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</si>
  <si>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</si>
  <si>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</si>
  <si>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</si>
  <si>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</si>
  <si>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</si>
  <si>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</si>
  <si>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</si>
  <si>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</si>
  <si>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</si>
  <si>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</si>
  <si>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</si>
  <si>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</si>
  <si>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</si>
  <si>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</si>
  <si>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</si>
  <si>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</si>
  <si>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</si>
  <si>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</si>
  <si>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</si>
  <si>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</si>
  <si>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</si>
  <si>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</si>
  <si>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</si>
  <si>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</si>
  <si>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</si>
  <si>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</si>
  <si>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</si>
  <si>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</si>
  <si>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</si>
  <si>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</si>
  <si>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</si>
  <si>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</si>
  <si>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</si>
  <si>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</si>
  <si>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</si>
  <si>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</si>
  <si>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</si>
  <si>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</si>
  <si>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</si>
  <si>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</si>
  <si>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</si>
  <si>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</si>
  <si>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</si>
  <si>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</si>
  <si>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</si>
  <si>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</si>
  <si>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</si>
  <si>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</si>
  <si>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</si>
  <si>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</si>
  <si>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</si>
  <si>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</si>
  <si>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</si>
  <si>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</si>
  <si>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</si>
  <si>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</si>
  <si>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</si>
  <si>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</si>
  <si>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</si>
  <si>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</si>
  <si>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</si>
  <si>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</si>
  <si>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</si>
  <si>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</si>
  <si>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</si>
  <si>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</si>
  <si>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</si>
  <si>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</si>
  <si>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</si>
  <si>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</si>
  <si>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</si>
  <si>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</si>
  <si>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</si>
  <si>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</si>
  <si>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</si>
  <si>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</si>
  <si>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</si>
  <si>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</si>
  <si>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</si>
  <si>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</si>
  <si>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</si>
  <si>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</si>
  <si>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</si>
  <si>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</si>
  <si>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</si>
  <si>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</si>
  <si>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</si>
  <si>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</si>
  <si>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</si>
  <si>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</si>
  <si>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</si>
  <si>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</si>
  <si>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</si>
  <si>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</si>
  <si>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</si>
  <si>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</si>
  <si>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</si>
  <si>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</si>
  <si>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</si>
  <si>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</si>
  <si>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</si>
  <si>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</si>
  <si>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</si>
  <si>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</si>
  <si>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</si>
  <si>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</si>
  <si>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</si>
  <si>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</si>
  <si>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</si>
  <si>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</si>
  <si>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</si>
  <si>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</si>
  <si>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</si>
  <si>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</si>
  <si>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</si>
  <si>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</si>
  <si>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</si>
  <si>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</si>
  <si>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</si>
  <si>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</si>
  <si>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</si>
  <si>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</si>
  <si>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</si>
  <si>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</si>
  <si>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</si>
  <si>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</si>
  <si>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</si>
  <si>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</si>
  <si>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</si>
  <si>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</si>
  <si>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</si>
  <si>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</si>
  <si>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</si>
  <si>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</si>
  <si>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</si>
  <si>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</si>
  <si>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</si>
  <si>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</si>
  <si>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</si>
  <si>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</si>
  <si>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</si>
  <si>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</si>
  <si>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</si>
  <si>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</si>
  <si>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</si>
  <si>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</si>
  <si>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</si>
  <si>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</si>
  <si>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</si>
  <si>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</si>
  <si>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</si>
  <si>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</si>
  <si>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</si>
  <si>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</si>
  <si>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</si>
  <si>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</si>
  <si>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</si>
  <si>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</si>
  <si>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</si>
  <si>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</si>
  <si>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</si>
  <si>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</si>
  <si>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</si>
  <si>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</si>
  <si>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</si>
  <si>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</si>
  <si>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</si>
  <si>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</si>
  <si>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</si>
  <si>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</si>
  <si>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</si>
  <si>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</si>
  <si>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</si>
  <si>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</si>
  <si>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</si>
  <si>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</si>
  <si>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</si>
  <si>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</si>
  <si>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</si>
  <si>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</si>
  <si>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</si>
  <si>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</si>
  <si>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</si>
  <si>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</si>
  <si>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</si>
  <si>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</si>
  <si>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</si>
  <si>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</si>
  <si>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</si>
  <si>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</si>
  <si>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</si>
  <si>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</si>
  <si>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</si>
  <si>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</si>
  <si>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</si>
  <si>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</si>
  <si>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</si>
  <si>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</si>
  <si>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</si>
  <si>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</si>
  <si>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</si>
  <si>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</si>
  <si>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</si>
  <si>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</si>
  <si>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</si>
  <si>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</si>
  <si>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</si>
  <si>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</si>
  <si>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</si>
  <si>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</si>
  <si>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</si>
  <si>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</si>
  <si>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</si>
  <si>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</si>
  <si>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</si>
  <si>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</si>
  <si>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</si>
  <si>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</si>
  <si>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</si>
  <si>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</si>
  <si>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</si>
  <si>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</si>
  <si>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</si>
  <si>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</si>
  <si>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</si>
  <si>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</si>
  <si>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</si>
  <si>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</si>
  <si>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</si>
  <si>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</si>
  <si>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</si>
  <si>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</si>
  <si>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</si>
  <si>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</si>
  <si>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</si>
  <si>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</si>
  <si>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</si>
  <si>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</si>
  <si>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</si>
  <si>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</si>
  <si>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</si>
  <si>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</si>
  <si>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</si>
  <si>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</si>
  <si>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</si>
  <si>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</si>
  <si>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</si>
  <si>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</si>
  <si>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</si>
  <si>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</si>
  <si>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</si>
  <si>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</si>
  <si>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</si>
  <si>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</si>
  <si>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</si>
  <si>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</si>
  <si>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</si>
  <si>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</si>
  <si>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</si>
  <si>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</si>
  <si>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</si>
  <si>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</si>
  <si>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</si>
  <si>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</si>
  <si>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</si>
  <si>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</si>
  <si>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</si>
  <si>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</si>
  <si>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</si>
  <si>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</si>
  <si>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</si>
  <si>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</si>
  <si>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</si>
  <si>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</si>
  <si>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</si>
  <si>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</si>
  <si>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</si>
  <si>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</si>
  <si>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</si>
  <si>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</si>
  <si>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</si>
  <si>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</si>
  <si>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</si>
  <si>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</si>
  <si>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</si>
  <si>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</si>
  <si>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</si>
  <si>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</si>
  <si>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</si>
  <si>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</si>
  <si>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</si>
  <si>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</si>
  <si>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</si>
  <si>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</si>
  <si>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</si>
  <si>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</si>
  <si>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</si>
  <si>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</si>
  <si>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</si>
  <si>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</si>
  <si>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</si>
  <si>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</si>
  <si>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</si>
  <si>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</si>
  <si>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</si>
  <si>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</si>
  <si>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</si>
  <si>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</si>
  <si>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</si>
  <si>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</si>
  <si>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</si>
  <si>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</si>
  <si>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</si>
  <si>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</si>
  <si>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</si>
  <si>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</si>
  <si>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</si>
  <si>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</si>
  <si>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</si>
  <si>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</si>
  <si>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</si>
  <si>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</si>
  <si>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</si>
  <si>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</si>
  <si>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</si>
  <si>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</si>
  <si>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</si>
  <si>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</si>
  <si>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</si>
  <si>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</si>
  <si>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</si>
  <si>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</si>
  <si>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</si>
  <si>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</si>
  <si>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</si>
  <si>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</si>
  <si>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</si>
  <si>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</si>
  <si>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</si>
  <si>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</si>
  <si>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</si>
  <si>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</si>
  <si>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</si>
  <si>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</si>
  <si>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</si>
  <si>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</si>
  <si>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</si>
  <si>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</si>
  <si>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</si>
  <si>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</si>
  <si>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</si>
  <si>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</si>
  <si>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</si>
  <si>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</si>
  <si>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</si>
  <si>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</si>
  <si>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</si>
  <si>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</si>
  <si>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</si>
  <si>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</si>
  <si>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</si>
  <si>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</si>
  <si>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</si>
  <si>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</si>
  <si>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</si>
  <si>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</si>
  <si>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</si>
  <si>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</si>
  <si>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</si>
  <si>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</si>
  <si>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</si>
  <si>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</si>
  <si>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</si>
  <si>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</si>
  <si>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</si>
  <si>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</si>
  <si>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</si>
  <si>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</si>
  <si>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</si>
  <si>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</si>
  <si>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</si>
  <si>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</si>
  <si>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</si>
  <si>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</si>
  <si>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</si>
  <si>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</si>
  <si>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</si>
  <si>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</si>
  <si>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</si>
  <si>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</si>
  <si>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</si>
  <si>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</si>
  <si>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</si>
  <si>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</si>
  <si>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</si>
  <si>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</si>
  <si>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</si>
  <si>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</si>
  <si>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</si>
  <si>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</si>
  <si>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</si>
  <si>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</si>
  <si>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</si>
  <si>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</si>
  <si>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</si>
  <si>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</si>
  <si>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</si>
  <si>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</si>
  <si>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</si>
  <si>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</si>
  <si>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</si>
  <si>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</si>
  <si>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</si>
  <si>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</si>
  <si>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</si>
  <si>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</si>
  <si>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</si>
  <si>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</si>
  <si>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</si>
  <si>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</si>
  <si>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</si>
  <si>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</si>
  <si>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</si>
  <si>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</si>
  <si>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</si>
  <si>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</si>
  <si>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</si>
  <si>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</si>
  <si>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</si>
  <si>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</si>
  <si>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</si>
  <si>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</si>
  <si>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</si>
  <si>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</si>
  <si>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</si>
  <si>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</si>
  <si>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</si>
  <si>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</si>
  <si>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</si>
  <si>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</si>
  <si>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</si>
  <si>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</si>
  <si>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</si>
  <si>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</si>
  <si>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</si>
  <si>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</si>
  <si>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</si>
  <si>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</si>
  <si>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</si>
  <si>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</si>
  <si>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</si>
  <si>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</si>
  <si>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</si>
  <si>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</si>
  <si>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</si>
  <si>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</si>
  <si>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</si>
  <si>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</si>
  <si>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</si>
  <si>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</si>
  <si>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</si>
  <si>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</si>
  <si>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</si>
  <si>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</si>
  <si>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</si>
  <si>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</si>
  <si>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</si>
  <si>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</si>
  <si>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</si>
  <si>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</si>
  <si>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</si>
  <si>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</si>
  <si>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</si>
  <si>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</si>
  <si>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</si>
  <si>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</si>
  <si>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</si>
  <si>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</si>
  <si>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</si>
  <si>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</si>
  <si>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</si>
  <si>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</si>
  <si>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</si>
  <si>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</si>
  <si>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</si>
  <si>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</si>
  <si>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</si>
  <si>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</si>
  <si>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</si>
  <si>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</si>
  <si>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</si>
  <si>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</si>
  <si>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</si>
  <si>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</si>
  <si>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</si>
  <si>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</si>
  <si>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</si>
  <si>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</si>
  <si>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</si>
  <si>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</si>
  <si>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</si>
  <si>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</si>
  <si>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</si>
  <si>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</si>
  <si>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</si>
  <si>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</si>
  <si>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</si>
  <si>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</si>
  <si>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</si>
  <si>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</si>
  <si>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</si>
  <si>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</si>
  <si>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</si>
  <si>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</si>
  <si>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</si>
  <si>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</si>
  <si>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</si>
  <si>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</si>
  <si>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</si>
  <si>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</si>
  <si>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</si>
  <si>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</si>
  <si>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</si>
  <si>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</si>
  <si>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</si>
  <si>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</si>
  <si>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</si>
  <si>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</si>
  <si>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</si>
  <si>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</si>
  <si>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</si>
  <si>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</si>
  <si>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</si>
  <si>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</si>
  <si>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</si>
  <si>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</si>
  <si>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</si>
  <si>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</si>
  <si>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</si>
  <si>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</si>
  <si>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</si>
  <si>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</si>
  <si>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</si>
  <si>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</si>
  <si>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</si>
  <si>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</si>
  <si>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</si>
  <si>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</si>
  <si>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</si>
  <si>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</si>
  <si>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</si>
  <si>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</si>
  <si>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</si>
  <si>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</si>
  <si>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</si>
  <si>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</si>
  <si>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</si>
  <si>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</si>
  <si>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</si>
  <si>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</si>
  <si>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</si>
  <si>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</si>
  <si>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</si>
  <si>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</si>
  <si>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</si>
  <si>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</si>
  <si>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</si>
  <si>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</si>
  <si>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</si>
  <si>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</si>
  <si>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</si>
  <si>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</si>
  <si>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</si>
  <si>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</si>
  <si>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</si>
  <si>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</si>
  <si>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</si>
  <si>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</si>
  <si>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</si>
  <si>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</si>
  <si>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</si>
  <si>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</si>
  <si>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</si>
  <si>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</si>
  <si>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</si>
  <si>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</si>
  <si>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</si>
  <si>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</si>
  <si>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</si>
  <si>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</si>
  <si>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</si>
  <si>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</si>
  <si>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</si>
  <si>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</si>
  <si>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</si>
  <si>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</si>
  <si>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</si>
  <si>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</si>
  <si>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</si>
  <si>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</si>
  <si>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</si>
  <si>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</si>
  <si>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</si>
  <si>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</si>
  <si>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</si>
  <si>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</si>
  <si>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</si>
  <si>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</si>
  <si>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</si>
  <si>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</si>
  <si>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</si>
  <si>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</si>
  <si>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</si>
  <si>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</si>
  <si>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</si>
  <si>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</si>
  <si>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</si>
  <si>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</si>
  <si>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</si>
  <si>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</si>
  <si>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</si>
  <si>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</si>
  <si>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</si>
  <si>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</si>
  <si>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</si>
  <si>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</si>
  <si>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</si>
  <si>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</si>
  <si>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</si>
  <si>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</si>
  <si>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</si>
  <si>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</si>
  <si>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</si>
  <si>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</si>
  <si>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</si>
  <si>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</si>
  <si>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</si>
  <si>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</si>
  <si>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</si>
  <si>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</si>
  <si>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</si>
  <si>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</si>
  <si>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</si>
  <si>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</si>
  <si>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</si>
  <si>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</si>
  <si>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</si>
  <si>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</si>
  <si>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</si>
  <si>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</si>
  <si>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</si>
  <si>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</si>
  <si>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</si>
  <si>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</si>
  <si>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</si>
  <si>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</si>
  <si>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</si>
  <si>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</si>
  <si>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</si>
  <si>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</si>
  <si>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</si>
  <si>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</si>
  <si>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</si>
  <si>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</si>
  <si>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</si>
  <si>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</si>
  <si>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</si>
  <si>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</si>
  <si>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</si>
  <si>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</si>
  <si>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</si>
  <si>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</si>
  <si>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</si>
  <si>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</si>
  <si>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</si>
  <si>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</si>
  <si>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</si>
  <si>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</si>
  <si>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</si>
  <si>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</si>
  <si>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</si>
  <si>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</si>
  <si>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</si>
  <si>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</si>
  <si>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</si>
  <si>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</si>
  <si>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</si>
  <si>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</si>
  <si>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</si>
  <si>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</si>
  <si>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</si>
  <si>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</si>
  <si>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</si>
  <si>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</si>
  <si>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</si>
  <si>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</si>
  <si>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</si>
  <si>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</si>
  <si>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</si>
  <si>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</si>
  <si>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</si>
  <si>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</si>
  <si>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</si>
  <si>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</si>
  <si>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</si>
  <si>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</si>
  <si>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</si>
  <si>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</si>
  <si>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</si>
  <si>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</si>
  <si>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</si>
  <si>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</si>
  <si>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</si>
  <si>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</si>
  <si>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</si>
  <si>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</si>
  <si>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</si>
  <si>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</si>
  <si>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</si>
  <si>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</si>
  <si>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</si>
  <si>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</si>
  <si>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</si>
  <si>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</si>
  <si>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</si>
  <si>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</si>
  <si>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</si>
  <si>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</si>
  <si>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</si>
  <si>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</si>
  <si>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</si>
  <si>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</si>
  <si>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</si>
  <si>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</si>
  <si>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</si>
  <si>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</si>
  <si>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</si>
  <si>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</si>
  <si>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</si>
  <si>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</si>
  <si>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</si>
  <si>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</si>
  <si>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</si>
  <si>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</si>
  <si>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</si>
  <si>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</si>
  <si>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</si>
  <si>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</si>
  <si>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</si>
  <si>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</si>
  <si>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</si>
  <si>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</si>
  <si>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</si>
  <si>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</si>
  <si>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</si>
  <si>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</si>
  <si>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</si>
  <si>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</si>
  <si>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</si>
  <si>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</si>
  <si>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</si>
  <si>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</si>
  <si>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</si>
  <si>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</si>
  <si>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</si>
  <si>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</si>
  <si>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</si>
  <si>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</si>
  <si>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</si>
  <si>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</si>
  <si>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</si>
  <si>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</si>
  <si>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</si>
  <si>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</si>
  <si>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</si>
  <si>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</si>
  <si>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</si>
  <si>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</si>
  <si>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</si>
  <si>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</si>
  <si>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</si>
  <si>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</si>
  <si>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</si>
  <si>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</si>
  <si>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</si>
  <si>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</si>
  <si>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</si>
  <si>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</si>
  <si>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</si>
  <si>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</si>
  <si>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</si>
  <si>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</si>
  <si>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</si>
  <si>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</si>
  <si>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</si>
  <si>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</si>
  <si>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</si>
  <si>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</si>
  <si>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</si>
  <si>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</si>
  <si>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</si>
  <si>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</si>
  <si>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</si>
  <si>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</si>
  <si>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</si>
  <si>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</si>
  <si>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</si>
  <si>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</si>
  <si>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</si>
  <si>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</si>
  <si>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</si>
  <si>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</si>
  <si>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</si>
  <si>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</si>
  <si>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</si>
  <si>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</si>
  <si>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</si>
  <si>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</si>
  <si>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</si>
  <si>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</si>
  <si>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</si>
  <si>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</si>
  <si>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</si>
  <si>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</si>
  <si>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</si>
  <si>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</si>
  <si>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</si>
  <si>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</si>
  <si>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</si>
  <si>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</si>
  <si>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</si>
  <si>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</si>
  <si>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</si>
  <si>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</si>
  <si>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</si>
  <si>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</si>
  <si>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</si>
  <si>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</si>
  <si>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</si>
  <si>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</si>
  <si>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</si>
  <si>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</si>
  <si>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</si>
  <si>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</si>
  <si>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</si>
  <si>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</si>
  <si>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</si>
  <si>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</si>
  <si>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</si>
  <si>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</si>
  <si>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</si>
  <si>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</si>
  <si>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</si>
  <si>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</si>
  <si>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</si>
  <si>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</si>
  <si>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</si>
  <si>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</si>
  <si>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</si>
  <si>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</si>
  <si>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</si>
  <si>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</si>
  <si>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</si>
  <si>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</si>
  <si>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</si>
  <si>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</si>
  <si>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</si>
  <si>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</si>
  <si>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</si>
  <si>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</si>
  <si>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</si>
  <si>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</si>
  <si>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</si>
  <si>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</si>
  <si>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</si>
  <si>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</si>
  <si>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</si>
  <si>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</si>
  <si>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</si>
  <si>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</si>
  <si>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</si>
  <si>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</si>
  <si>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</si>
  <si>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</si>
  <si>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</si>
  <si>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</si>
  <si>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</si>
  <si>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</si>
  <si>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</si>
  <si>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</si>
  <si>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</si>
  <si>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</si>
  <si>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</si>
  <si>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</si>
  <si>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</si>
  <si>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</si>
  <si>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</si>
  <si>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</si>
  <si>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</si>
  <si>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</si>
  <si>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</si>
  <si>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</si>
  <si>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</si>
  <si>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</si>
  <si>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</si>
  <si>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</si>
  <si>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</si>
  <si>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</si>
  <si>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</si>
  <si>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</si>
  <si>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</si>
  <si>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</si>
  <si>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</si>
  <si>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</si>
  <si>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</si>
  <si>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</si>
  <si>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</si>
  <si>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</si>
  <si>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</si>
  <si>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</si>
  <si>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</si>
  <si>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</si>
  <si>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</si>
  <si>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</si>
  <si>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</si>
  <si>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</si>
  <si>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</si>
  <si>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</si>
  <si>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</si>
  <si>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</si>
  <si>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</si>
  <si>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</si>
  <si>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</si>
  <si>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</si>
  <si>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</si>
  <si>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</si>
  <si>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</si>
  <si>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</si>
  <si>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</si>
  <si>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</si>
  <si>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</si>
  <si>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</si>
  <si>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</si>
  <si>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</si>
  <si>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</si>
  <si>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</si>
  <si>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</si>
  <si>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</si>
  <si>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</si>
  <si>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</si>
  <si>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</si>
  <si>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</si>
  <si>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</si>
  <si>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</si>
  <si>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</si>
  <si>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</si>
  <si>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</si>
  <si>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</si>
  <si>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</si>
  <si>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</si>
  <si>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</si>
  <si>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</si>
  <si>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</si>
  <si>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</si>
  <si>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</si>
  <si>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</si>
  <si>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</si>
  <si>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</si>
  <si>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</si>
  <si>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</si>
  <si>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</si>
  <si>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</si>
  <si>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</si>
  <si>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</si>
  <si>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</si>
  <si>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</si>
  <si>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</si>
  <si>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</si>
  <si>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</si>
  <si>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</si>
  <si>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</si>
  <si>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</si>
  <si>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</si>
  <si>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</si>
  <si>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</si>
  <si>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</si>
  <si>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</si>
  <si>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</si>
  <si>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</si>
  <si>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</si>
  <si>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</si>
  <si>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</si>
  <si>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</si>
  <si>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</si>
  <si>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</si>
  <si>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</si>
  <si>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</si>
  <si>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</si>
  <si>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</si>
  <si>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</si>
  <si>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</si>
  <si>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</si>
  <si>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</si>
  <si>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</si>
  <si>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</si>
  <si>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</si>
  <si>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</si>
  <si>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</si>
  <si>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</si>
  <si>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</si>
  <si>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</si>
  <si>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</si>
  <si>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</si>
  <si>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</si>
  <si>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</si>
  <si>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</si>
  <si>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</si>
  <si>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</si>
  <si>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</si>
  <si>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</si>
  <si>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</si>
  <si>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</si>
  <si>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</si>
  <si>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</si>
  <si>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</si>
  <si>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</si>
  <si>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</si>
  <si>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</si>
  <si>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</si>
  <si>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</si>
  <si>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</si>
  <si>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</si>
  <si>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</si>
  <si>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</si>
  <si>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</si>
  <si>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</si>
  <si>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</si>
  <si>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</si>
  <si>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</si>
  <si>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</si>
  <si>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</si>
  <si>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</si>
  <si>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</si>
  <si>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</si>
  <si>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</si>
  <si>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</si>
  <si>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</si>
  <si>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</si>
  <si>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</si>
  <si>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</si>
  <si>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</si>
  <si>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</si>
  <si>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</si>
  <si>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</si>
  <si>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</si>
  <si>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</si>
  <si>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</si>
  <si>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</si>
  <si>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</si>
  <si>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</si>
  <si>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</si>
  <si>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</si>
  <si>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</si>
  <si>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</si>
  <si>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</si>
  <si>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</si>
  <si>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</si>
  <si>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</si>
  <si>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</si>
  <si>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</si>
  <si>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</si>
  <si>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</si>
  <si>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</si>
  <si>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</si>
  <si>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</si>
  <si>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</si>
  <si>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</si>
  <si>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</si>
  <si>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</si>
  <si>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</si>
  <si>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</si>
  <si>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</si>
  <si>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</si>
  <si>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</si>
  <si>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</si>
  <si>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</si>
  <si>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</si>
  <si>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</si>
  <si>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</si>
  <si>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</si>
  <si>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</si>
  <si>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</si>
  <si>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</si>
  <si>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</si>
  <si>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</si>
  <si>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</si>
  <si>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</si>
  <si>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</si>
  <si>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</si>
  <si>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</si>
  <si>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</si>
  <si>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</si>
  <si>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</si>
  <si>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</si>
  <si>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</si>
  <si>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</si>
  <si>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</si>
  <si>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</si>
  <si>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</si>
  <si>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</si>
  <si>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</si>
  <si>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</si>
  <si>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</si>
  <si>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</si>
  <si>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</si>
  <si>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</si>
  <si>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</si>
  <si>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</si>
  <si>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</si>
  <si>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</si>
  <si>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</si>
  <si>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</si>
  <si>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</si>
  <si>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</si>
  <si>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</si>
  <si>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</si>
  <si>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</si>
  <si>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</si>
  <si>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</si>
  <si>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</si>
  <si>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</si>
  <si>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</si>
  <si>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</si>
  <si>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</si>
  <si>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</si>
  <si>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</si>
  <si>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</si>
  <si>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</si>
  <si>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</si>
  <si>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</si>
  <si>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</si>
  <si>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</si>
  <si>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</si>
  <si>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</si>
  <si>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</si>
  <si>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</si>
  <si>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</si>
  <si>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</si>
  <si>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</si>
  <si>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</si>
  <si>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</si>
  <si>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</si>
  <si>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</si>
  <si>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</si>
  <si>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</si>
  <si>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</si>
  <si>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</si>
  <si>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</si>
  <si>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</si>
  <si>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</si>
  <si>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</si>
  <si>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</si>
  <si>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</si>
  <si>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</si>
  <si>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</si>
  <si>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</si>
  <si>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</si>
  <si>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</si>
  <si>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</si>
  <si>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</si>
  <si>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</si>
  <si>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</si>
  <si>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</si>
  <si>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</si>
  <si>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</si>
  <si>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</si>
  <si>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</si>
  <si>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</si>
  <si>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</si>
  <si>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</si>
  <si>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</si>
  <si>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</si>
  <si>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</si>
  <si>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</si>
  <si>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</si>
  <si>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</si>
  <si>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</si>
  <si>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</si>
  <si>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</si>
  <si>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</si>
  <si>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</si>
  <si>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</si>
  <si>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</si>
  <si>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</si>
  <si>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</si>
  <si>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</si>
  <si>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</si>
  <si>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</si>
  <si>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</si>
  <si>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</si>
  <si>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</si>
  <si>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</si>
  <si>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</si>
  <si>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</si>
  <si>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</si>
  <si>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</si>
  <si>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</si>
  <si>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</si>
  <si>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</si>
  <si>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</si>
  <si>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</si>
  <si>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</si>
  <si>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</si>
  <si>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</si>
  <si>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</si>
  <si>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</si>
  <si>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</si>
  <si>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</si>
  <si>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</si>
  <si>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</si>
  <si>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</si>
  <si>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</si>
  <si>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</si>
  <si>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</si>
  <si>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</si>
  <si>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</si>
  <si>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</si>
  <si>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</si>
  <si>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</si>
  <si>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</si>
  <si>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</si>
  <si>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</si>
  <si>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</si>
  <si>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</si>
  <si>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</si>
  <si>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</si>
  <si>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</si>
  <si>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</si>
  <si>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</si>
  <si>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</si>
  <si>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</si>
  <si>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</si>
  <si>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</si>
  <si>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</si>
  <si>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</si>
  <si>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</si>
  <si>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</si>
  <si>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</si>
  <si>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</si>
  <si>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</si>
  <si>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</si>
  <si>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</si>
  <si>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</si>
  <si>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</si>
  <si>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</si>
  <si>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</si>
  <si>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</si>
  <si>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</si>
  <si>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</si>
  <si>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</si>
  <si>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</si>
  <si>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</si>
  <si>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</si>
  <si>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</si>
  <si>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</si>
  <si>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</si>
  <si>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</si>
  <si>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</si>
  <si>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</si>
  <si>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</si>
  <si>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</si>
  <si>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</si>
  <si>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</si>
  <si>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</si>
  <si>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</si>
  <si>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</si>
  <si>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</si>
  <si>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</si>
  <si>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</si>
  <si>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</si>
  <si>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</si>
  <si>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</si>
  <si>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</si>
  <si>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</si>
  <si>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</si>
  <si>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</si>
  <si>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</si>
  <si>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</si>
  <si>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</si>
  <si>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</si>
  <si>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</si>
  <si>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</si>
  <si>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</si>
  <si>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</si>
  <si>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</si>
  <si>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</si>
  <si>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</si>
  <si>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</si>
  <si>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</si>
  <si>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</si>
  <si>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</si>
  <si>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</si>
  <si>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</si>
  <si>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</si>
  <si>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</si>
  <si>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</si>
  <si>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</si>
  <si>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</si>
  <si>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</si>
  <si>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</si>
  <si>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</si>
  <si>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</si>
  <si>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</si>
  <si>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</si>
  <si>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</si>
  <si>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</si>
  <si>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</si>
  <si>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</si>
  <si>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</si>
  <si>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</si>
  <si>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</si>
  <si>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</si>
  <si>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</si>
  <si>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</si>
  <si>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</si>
  <si>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</si>
  <si>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</si>
  <si>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</si>
  <si>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</si>
  <si>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</si>
  <si>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</si>
  <si>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</si>
  <si>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</si>
  <si>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</si>
  <si>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</si>
  <si>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</si>
  <si>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</si>
  <si>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</si>
  <si>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</si>
  <si>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</si>
  <si>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</si>
  <si>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</si>
  <si>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</si>
  <si>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</si>
  <si>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</si>
  <si>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</si>
  <si>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</si>
  <si>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</si>
  <si>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</si>
  <si>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</si>
  <si>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</si>
  <si>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</si>
  <si>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</si>
  <si>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</si>
  <si>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</si>
  <si>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</si>
  <si>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</si>
  <si>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</si>
  <si>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</si>
  <si>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</si>
  <si>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</si>
  <si>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</si>
  <si>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</si>
  <si>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</si>
  <si>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</si>
  <si>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</si>
  <si>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</si>
  <si>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</si>
  <si>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</si>
  <si>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</si>
  <si>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</si>
  <si>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</si>
  <si>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</si>
  <si>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</si>
  <si>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</si>
  <si>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</si>
  <si>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</si>
  <si>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</si>
  <si>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</si>
  <si>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</si>
  <si>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</si>
  <si>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</si>
  <si>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</si>
  <si>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</si>
  <si>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</si>
  <si>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</si>
  <si>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</si>
  <si>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</si>
  <si>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</si>
  <si>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</si>
  <si>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</si>
  <si>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</si>
  <si>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</si>
  <si>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</si>
  <si>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</si>
  <si>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</si>
  <si>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</si>
  <si>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</si>
  <si>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</si>
  <si>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</si>
  <si>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</si>
  <si>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</si>
  <si>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</si>
  <si>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</si>
  <si>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</si>
  <si>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</si>
  <si>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</si>
  <si>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</si>
  <si>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</si>
  <si>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</si>
  <si>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</si>
  <si>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</si>
  <si>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</si>
  <si>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</si>
  <si>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</si>
  <si>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</si>
  <si>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</si>
  <si>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</si>
  <si>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</si>
  <si>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</si>
  <si>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</si>
  <si>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</si>
  <si>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</si>
  <si>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</si>
  <si>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</si>
  <si>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</si>
  <si>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</si>
  <si>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</si>
  <si>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</si>
  <si>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</si>
  <si>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</si>
  <si>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</si>
  <si>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</si>
  <si>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</si>
  <si>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</si>
  <si>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</si>
  <si>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</si>
  <si>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</si>
  <si>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</si>
  <si>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</si>
  <si>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</si>
  <si>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</si>
  <si>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</si>
  <si>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</si>
  <si>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</si>
  <si>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</si>
  <si>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</si>
  <si>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</si>
  <si>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</si>
  <si>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</si>
  <si>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</si>
  <si>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</si>
  <si>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</si>
  <si>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</si>
  <si>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</si>
  <si>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</si>
  <si>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</si>
  <si>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</si>
  <si>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</si>
  <si>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</si>
  <si>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</si>
  <si>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</si>
  <si>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</si>
  <si>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</si>
  <si>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</si>
  <si>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</si>
  <si>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</si>
  <si>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</si>
  <si>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</si>
  <si>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</si>
  <si>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</si>
  <si>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</si>
  <si>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</si>
  <si>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</si>
  <si>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</si>
  <si>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</si>
  <si>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</si>
  <si>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</si>
  <si>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</si>
  <si>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</si>
  <si>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</si>
  <si>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</si>
  <si>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</si>
  <si>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</si>
  <si>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</si>
  <si>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</si>
  <si>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</si>
  <si>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</si>
  <si>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</si>
  <si>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</si>
  <si>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</si>
  <si>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</si>
  <si>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</si>
  <si>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</si>
  <si>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</si>
  <si>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</si>
  <si>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</si>
  <si>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</si>
  <si>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</si>
  <si>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</si>
  <si>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</si>
  <si>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</si>
  <si>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</si>
  <si>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</si>
  <si>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</si>
  <si>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</si>
  <si>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</si>
  <si>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</si>
  <si>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</si>
  <si>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</si>
  <si>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</si>
  <si>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</si>
  <si>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</si>
  <si>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</si>
  <si>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</si>
  <si>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</si>
  <si>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</si>
  <si>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</si>
  <si>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</si>
  <si>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</si>
  <si>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</si>
  <si>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</si>
  <si>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</si>
  <si>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</si>
  <si>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</si>
  <si>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</si>
  <si>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</si>
  <si>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</si>
  <si>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</si>
  <si>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</si>
  <si>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</si>
  <si>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</si>
  <si>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</si>
  <si>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</si>
  <si>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</si>
  <si>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</si>
  <si>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</si>
  <si>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</si>
  <si>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</si>
  <si>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</si>
  <si>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</si>
  <si>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</si>
  <si>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</si>
  <si>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</si>
  <si>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</si>
  <si>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</si>
  <si>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</si>
  <si>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</si>
  <si>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</si>
  <si>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</si>
  <si>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</si>
  <si>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</si>
  <si>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</si>
  <si>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</si>
  <si>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</si>
  <si>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</si>
  <si>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</si>
  <si>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</si>
  <si>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</si>
  <si>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</si>
  <si>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</si>
  <si>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</si>
  <si>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</si>
  <si>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</si>
  <si>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</si>
  <si>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</si>
  <si>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</si>
  <si>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</si>
  <si>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</si>
  <si>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</si>
  <si>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</si>
  <si>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</si>
  <si>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</si>
  <si>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</si>
  <si>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</si>
  <si>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</si>
  <si>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</si>
  <si>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</si>
  <si>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</si>
  <si>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</si>
  <si>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</si>
  <si>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</si>
  <si>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</si>
  <si>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</si>
  <si>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</si>
  <si>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</si>
  <si>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</si>
  <si>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</si>
  <si>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</si>
  <si>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</si>
  <si>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</si>
  <si>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</si>
  <si>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</si>
  <si>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</si>
  <si>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</si>
  <si>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</si>
  <si>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</si>
  <si>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</si>
  <si>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</si>
  <si>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</si>
  <si>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</si>
  <si>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</si>
  <si>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</si>
  <si>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</si>
  <si>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</si>
  <si>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</si>
  <si>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</si>
  <si>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</si>
  <si>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</si>
  <si>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</si>
  <si>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</si>
  <si>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</si>
  <si>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</si>
  <si>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</si>
  <si>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</si>
  <si>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</si>
  <si>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</si>
  <si>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</si>
  <si>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</si>
  <si>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</si>
  <si>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</si>
  <si>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</si>
  <si>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</si>
  <si>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</si>
  <si>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</si>
  <si>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</si>
  <si>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</si>
  <si>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</si>
  <si>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</si>
  <si>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</si>
  <si>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</si>
  <si>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</si>
  <si>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</si>
  <si>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</si>
  <si>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</si>
  <si>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</si>
  <si>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</si>
  <si>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</si>
  <si>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</si>
  <si>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</si>
  <si>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</si>
  <si>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</si>
  <si>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</si>
  <si>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</si>
  <si>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</si>
  <si>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</si>
  <si>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</si>
  <si>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</si>
  <si>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</si>
  <si>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</si>
  <si>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</si>
  <si>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</si>
  <si>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</si>
  <si>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</si>
  <si>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</si>
  <si>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</si>
  <si>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</si>
  <si>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</si>
  <si>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</si>
  <si>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</si>
  <si>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</si>
  <si>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</si>
  <si>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</si>
  <si>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</si>
  <si>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</si>
  <si>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</si>
  <si>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</si>
  <si>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</si>
  <si>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</si>
  <si>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</si>
  <si>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</si>
  <si>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</si>
  <si>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</si>
  <si>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</si>
  <si>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</si>
  <si>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</si>
  <si>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</si>
  <si>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</si>
  <si>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</si>
  <si>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</si>
  <si>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</si>
  <si>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</si>
  <si>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</si>
  <si>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</si>
  <si>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</si>
  <si>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</si>
  <si>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</si>
  <si>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</si>
  <si>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</si>
  <si>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</si>
  <si>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</si>
  <si>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</si>
  <si>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</si>
  <si>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</si>
  <si>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</si>
  <si>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</si>
  <si>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</si>
  <si>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</si>
  <si>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</si>
  <si>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</si>
  <si>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</si>
  <si>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</si>
  <si>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</si>
  <si>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</si>
  <si>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</si>
  <si>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</si>
  <si>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</si>
  <si>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</si>
  <si>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</si>
  <si>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</si>
  <si>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</si>
  <si>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</si>
  <si>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</si>
  <si>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</si>
  <si>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</si>
  <si>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</si>
  <si>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</si>
  <si>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</si>
  <si>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</si>
  <si>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</si>
  <si>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</si>
  <si>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</si>
  <si>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</si>
  <si>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</si>
  <si>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</si>
  <si>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</si>
  <si>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</si>
  <si>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</si>
  <si>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</si>
  <si>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</si>
  <si>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</si>
  <si>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</si>
  <si>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</si>
  <si>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</si>
  <si>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</si>
  <si>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</si>
  <si>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</si>
  <si>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</si>
  <si>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</si>
  <si>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</si>
  <si>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</si>
  <si>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</si>
  <si>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</si>
  <si>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</si>
  <si>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</si>
  <si>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</si>
  <si>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</si>
  <si>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</si>
  <si>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</si>
  <si>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</si>
  <si>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</si>
  <si>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</si>
  <si>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</si>
  <si>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</si>
  <si>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</si>
  <si>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</si>
  <si>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</si>
  <si>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</si>
  <si>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</si>
  <si>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</si>
  <si>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</si>
  <si>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</si>
  <si>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</si>
  <si>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</si>
  <si>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</si>
  <si>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</si>
  <si>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</si>
  <si>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</si>
  <si>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</si>
  <si>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</si>
  <si>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</si>
  <si>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</si>
  <si>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</si>
  <si>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</si>
  <si>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</si>
  <si>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</si>
  <si>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</si>
  <si>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</si>
  <si>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</si>
  <si>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</si>
  <si>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</si>
  <si>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</si>
  <si>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</si>
  <si>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</si>
  <si>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</si>
  <si>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</si>
  <si>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</si>
  <si>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</si>
  <si>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</si>
  <si>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</si>
  <si>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</si>
  <si>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</si>
  <si>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</si>
  <si>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</si>
  <si>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</si>
  <si>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</si>
  <si>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</si>
  <si>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</si>
  <si>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</si>
  <si>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</si>
  <si>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</si>
  <si>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</si>
  <si>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</si>
  <si>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</si>
  <si>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</si>
  <si>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</si>
  <si>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</si>
  <si>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</si>
  <si>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</si>
  <si>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</si>
  <si>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</si>
  <si>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</si>
  <si>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</si>
  <si>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</si>
  <si>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</si>
  <si>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</si>
  <si>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</si>
  <si>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</si>
  <si>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</si>
  <si>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</si>
  <si>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</si>
  <si>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</si>
  <si>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</si>
  <si>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</si>
  <si>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</si>
  <si>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</si>
  <si>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</si>
  <si>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</si>
  <si>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</si>
  <si>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</si>
  <si>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</si>
  <si>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</si>
  <si>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</si>
  <si>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</si>
  <si>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</si>
  <si>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</si>
  <si>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</si>
  <si>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</si>
  <si>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</si>
  <si>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</si>
  <si>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</si>
  <si>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</si>
  <si>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</si>
  <si>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</si>
  <si>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</si>
  <si>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</si>
  <si>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</si>
  <si>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</si>
  <si>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</si>
  <si>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</si>
  <si>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</si>
  <si>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</si>
  <si>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</si>
  <si>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</si>
  <si>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</si>
  <si>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</si>
  <si>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</si>
  <si>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</si>
  <si>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</si>
  <si>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</si>
  <si>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</si>
  <si>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</si>
  <si>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</si>
  <si>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</si>
  <si>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</si>
  <si>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</si>
  <si>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</si>
  <si>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</si>
  <si>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</si>
  <si>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</si>
  <si>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</si>
  <si>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</si>
  <si>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</si>
  <si>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</si>
  <si>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</si>
  <si>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</si>
  <si>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</si>
  <si>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</si>
  <si>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</si>
  <si>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</si>
  <si>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</si>
  <si>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</si>
  <si>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</si>
  <si>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</si>
  <si>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</si>
  <si>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</si>
  <si>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</si>
  <si>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</si>
  <si>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</si>
  <si>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</si>
  <si>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</si>
  <si>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</si>
  <si>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</si>
  <si>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</si>
  <si>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</si>
  <si>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</si>
  <si>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</si>
  <si>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</si>
  <si>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</si>
  <si>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</si>
  <si>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</si>
  <si>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</si>
  <si>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</si>
  <si>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</si>
  <si>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</si>
  <si>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</si>
  <si>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</si>
  <si>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</si>
  <si>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</si>
  <si>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</si>
  <si>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</si>
  <si>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</si>
  <si>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</si>
  <si>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</si>
  <si>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</si>
  <si>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</si>
  <si>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</si>
  <si>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</si>
  <si>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</si>
  <si>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</si>
  <si>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</si>
  <si>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</si>
  <si>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</si>
  <si>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</si>
  <si>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</si>
  <si>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</si>
  <si>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</si>
  <si>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</si>
  <si>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</si>
  <si>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</si>
  <si>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</si>
  <si>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</si>
  <si>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</si>
  <si>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</si>
  <si>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</si>
  <si>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</si>
  <si>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</si>
  <si>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</si>
  <si>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</si>
  <si>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</si>
  <si>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</si>
  <si>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</si>
  <si>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</si>
  <si>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</si>
  <si>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</si>
  <si>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</si>
  <si>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</si>
  <si>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</si>
  <si>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</si>
  <si>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</si>
  <si>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</si>
  <si>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</si>
  <si>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</si>
  <si>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</si>
  <si>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</si>
  <si>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</si>
  <si>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</si>
  <si>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</si>
  <si>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</si>
  <si>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</si>
  <si>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</si>
  <si>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</si>
  <si>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</si>
  <si>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</si>
  <si>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</si>
  <si>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</si>
  <si>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</si>
  <si>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</si>
  <si>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</si>
  <si>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</si>
  <si>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</si>
  <si>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</si>
  <si>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</si>
  <si>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</si>
  <si>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</si>
  <si>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</si>
  <si>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</si>
  <si>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</si>
  <si>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</si>
  <si>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</si>
  <si>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</si>
  <si>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</si>
  <si>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</si>
  <si>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</si>
  <si>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</si>
  <si>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</si>
  <si>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</si>
  <si>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</si>
  <si>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</si>
  <si>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</si>
  <si>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</si>
  <si>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</si>
  <si>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</si>
  <si>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</si>
  <si>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</si>
  <si>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</si>
  <si>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</si>
  <si>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</si>
  <si>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</si>
  <si>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</si>
  <si>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</si>
  <si>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</si>
  <si>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</si>
  <si>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</si>
  <si>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</si>
  <si>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</si>
  <si>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</si>
  <si>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</si>
  <si>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</si>
  <si>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</si>
  <si>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</si>
  <si>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</si>
  <si>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</si>
  <si>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</si>
  <si>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</si>
  <si>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</si>
  <si>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</si>
  <si>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</si>
  <si>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</si>
  <si>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</si>
  <si>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</si>
  <si>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</si>
  <si>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</si>
  <si>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</si>
  <si>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</si>
  <si>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</si>
  <si>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</si>
  <si>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</si>
  <si>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</si>
  <si>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</si>
  <si>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</si>
  <si>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</si>
  <si>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</si>
  <si>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</si>
  <si>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</si>
  <si>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</si>
  <si>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</si>
  <si>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</si>
  <si>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</si>
  <si>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</si>
  <si>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</si>
  <si>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</si>
  <si>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</si>
  <si>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</si>
  <si>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</si>
  <si>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</si>
  <si>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</si>
  <si>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</si>
  <si>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</si>
  <si>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</si>
  <si>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</si>
  <si>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</si>
  <si>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</si>
  <si>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</si>
  <si>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</si>
  <si>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</si>
  <si>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</si>
  <si>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</si>
  <si>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</si>
  <si>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</si>
  <si>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</si>
  <si>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</si>
  <si>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</si>
  <si>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</si>
  <si>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</si>
  <si>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</si>
  <si>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</si>
  <si>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</si>
  <si>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</si>
  <si>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</si>
  <si>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</si>
  <si>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</si>
  <si>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</si>
  <si>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</si>
  <si>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</si>
  <si>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</si>
  <si>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</si>
  <si>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</si>
  <si>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</si>
  <si>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</si>
  <si>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</si>
  <si>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</si>
  <si>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</si>
  <si>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</si>
  <si>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</si>
  <si>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</si>
  <si>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</si>
  <si>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</si>
  <si>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</si>
  <si>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</si>
  <si>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</si>
  <si>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</si>
  <si>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</si>
  <si>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</si>
  <si>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</si>
  <si>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</si>
  <si>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</si>
  <si>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</si>
  <si>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</si>
  <si>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</si>
  <si>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</si>
  <si>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</si>
  <si>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</si>
  <si>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</si>
  <si>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</si>
  <si>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</si>
  <si>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</si>
  <si>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</si>
  <si>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</si>
  <si>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</si>
  <si>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</si>
  <si>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</si>
  <si>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</si>
  <si>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</si>
  <si>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</si>
  <si>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</si>
  <si>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</si>
  <si>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</si>
  <si>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</si>
  <si>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</si>
  <si>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</si>
  <si>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</si>
  <si>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</si>
  <si>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</si>
  <si>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</si>
  <si>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</si>
  <si>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</si>
  <si>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</si>
  <si>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</si>
  <si>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</si>
  <si>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</si>
  <si>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</si>
  <si>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</si>
  <si>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</si>
  <si>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</si>
  <si>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</si>
  <si>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</si>
  <si>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</si>
  <si>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</si>
  <si>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</si>
  <si>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</si>
  <si>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</si>
  <si>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</si>
  <si>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</si>
  <si>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</si>
  <si>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</si>
  <si>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</si>
  <si>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</si>
  <si>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</si>
  <si>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</si>
  <si>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</si>
  <si>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</si>
  <si>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</si>
  <si>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</si>
  <si>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</si>
  <si>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</si>
  <si>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</si>
  <si>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</si>
  <si>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</si>
  <si>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</si>
  <si>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</si>
  <si>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</si>
  <si>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</si>
  <si>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</si>
  <si>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</si>
  <si>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</si>
  <si>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</si>
  <si>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</si>
  <si>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</si>
  <si>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</si>
  <si>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</si>
  <si>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</si>
  <si>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</si>
  <si>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</si>
  <si>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</si>
  <si>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</si>
  <si>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</si>
  <si>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</si>
  <si>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</si>
  <si>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</si>
  <si>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</si>
  <si>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</si>
  <si>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</si>
  <si>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</si>
  <si>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</si>
  <si>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</si>
  <si>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</si>
  <si>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</si>
  <si>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</si>
  <si>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</si>
  <si>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</si>
  <si>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</si>
  <si>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</si>
  <si>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</si>
  <si>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</si>
  <si>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</si>
  <si>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</si>
  <si>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</si>
  <si>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</si>
  <si>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</si>
  <si>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</si>
  <si>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</si>
  <si>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</si>
  <si>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</si>
  <si>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</si>
  <si>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</si>
  <si>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</si>
  <si>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</si>
  <si>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</si>
  <si>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</si>
  <si>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</si>
  <si>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</si>
  <si>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</si>
  <si>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</si>
  <si>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</si>
  <si>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</si>
  <si>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</si>
  <si>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</si>
  <si>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</si>
  <si>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</si>
  <si>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</si>
  <si>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</si>
  <si>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</si>
  <si>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</si>
  <si>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</si>
  <si>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</si>
  <si>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</si>
  <si>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</si>
  <si>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</si>
  <si>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</si>
  <si>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</si>
  <si>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</si>
  <si>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</si>
  <si>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</si>
  <si>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</si>
  <si>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</si>
  <si>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</si>
  <si>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</si>
  <si>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</si>
  <si>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</si>
  <si>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</si>
  <si>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</si>
  <si>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</si>
  <si>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</si>
  <si>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</si>
  <si>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</si>
  <si>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</si>
  <si>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</si>
  <si>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</si>
  <si>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</si>
  <si>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</si>
  <si>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</si>
  <si>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</si>
  <si>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</si>
  <si>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</si>
  <si>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</si>
  <si>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</si>
  <si>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</si>
  <si>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</si>
  <si>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</si>
  <si>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</si>
  <si>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</si>
  <si>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</si>
  <si>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</si>
  <si>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</si>
  <si>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</si>
  <si>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</si>
  <si>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</si>
  <si>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</si>
  <si>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</si>
  <si>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</si>
  <si>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</si>
  <si>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</si>
  <si>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</si>
  <si>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</si>
  <si>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</si>
  <si>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</si>
  <si>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</si>
  <si>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</si>
  <si>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</si>
  <si>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</si>
  <si>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</si>
  <si>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</si>
  <si>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</si>
  <si>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</si>
  <si>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</si>
  <si>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</si>
  <si>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</si>
  <si>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</si>
  <si>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</si>
  <si>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</si>
  <si>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</si>
  <si>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</si>
  <si>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</si>
  <si>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</si>
  <si>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</si>
  <si>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</si>
  <si>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</si>
  <si>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</si>
  <si>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</si>
  <si>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</si>
  <si>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</si>
  <si>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</si>
  <si>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</si>
  <si>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</si>
  <si>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</si>
  <si>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</si>
  <si>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</si>
  <si>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</si>
  <si>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</si>
  <si>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</si>
  <si>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</si>
  <si>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</si>
  <si>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</si>
  <si>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</si>
  <si>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</si>
  <si>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</si>
  <si>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</si>
  <si>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</si>
  <si>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</si>
  <si>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</si>
  <si>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</si>
  <si>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</si>
  <si>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</si>
  <si>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</si>
  <si>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</si>
  <si>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</si>
  <si>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</si>
  <si>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</si>
  <si>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</si>
  <si>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</si>
  <si>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</si>
  <si>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</si>
  <si>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</si>
  <si>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</si>
  <si>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</si>
  <si>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</si>
  <si>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</si>
  <si>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</si>
  <si>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</si>
  <si>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</si>
  <si>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</si>
  <si>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</si>
  <si>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</si>
  <si>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</si>
  <si>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</si>
  <si>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</si>
  <si>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</si>
  <si>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</si>
  <si>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</si>
  <si>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</si>
  <si>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</si>
  <si>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</si>
  <si>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</si>
  <si>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</si>
  <si>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</si>
  <si>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</si>
  <si>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</si>
  <si>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</si>
  <si>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</si>
  <si>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</si>
  <si>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</si>
  <si>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</si>
  <si>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</si>
  <si>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</si>
  <si>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</si>
  <si>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</si>
  <si>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</si>
  <si>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</si>
  <si>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</si>
  <si>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</si>
  <si>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</si>
  <si>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</si>
  <si>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</si>
  <si>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</si>
  <si>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</si>
  <si>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</si>
  <si>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</si>
  <si>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</si>
  <si>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</si>
  <si>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</si>
  <si>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</si>
  <si>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</si>
  <si>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</si>
  <si>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</si>
  <si>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</si>
  <si>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</si>
  <si>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</si>
  <si>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</si>
  <si>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</si>
  <si>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</si>
  <si>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</si>
  <si>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</si>
  <si>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</si>
  <si>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</si>
  <si>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</si>
  <si>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</si>
  <si>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</si>
  <si>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</si>
  <si>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</si>
  <si>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</si>
  <si>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</si>
  <si>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</si>
  <si>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</si>
  <si>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</si>
  <si>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</si>
  <si>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</si>
  <si>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</si>
  <si>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</si>
  <si>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</si>
  <si>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</si>
  <si>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</si>
  <si>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</si>
  <si>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</si>
  <si>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</si>
  <si>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</si>
  <si>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</si>
  <si>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</si>
  <si>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</si>
  <si>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</si>
  <si>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</si>
  <si>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</si>
  <si>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</si>
  <si>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</si>
  <si>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</si>
  <si>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</si>
  <si>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</si>
  <si>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</si>
  <si>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</si>
  <si>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</si>
  <si>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</si>
  <si>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</si>
  <si>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</si>
  <si>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</si>
  <si>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</si>
  <si>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</si>
  <si>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</si>
  <si>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</si>
  <si>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</si>
  <si>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</si>
  <si>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</si>
  <si>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</si>
  <si>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</si>
  <si>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</si>
  <si>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</si>
  <si>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</si>
  <si>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</si>
  <si>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</si>
  <si>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</si>
  <si>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</si>
  <si>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</si>
  <si>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</si>
  <si>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</si>
  <si>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</si>
  <si>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</si>
  <si>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</si>
  <si>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</si>
  <si>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</si>
  <si>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</si>
  <si>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</si>
  <si>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</si>
  <si>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</si>
  <si>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</si>
  <si>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</si>
  <si>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</si>
  <si>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</si>
  <si>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</si>
  <si>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</si>
  <si>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</si>
  <si>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</si>
  <si>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</si>
  <si>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</si>
  <si>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</si>
  <si>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</si>
  <si>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</si>
  <si>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</si>
  <si>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</si>
  <si>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</si>
  <si>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</si>
  <si>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</si>
  <si>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</si>
  <si>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</si>
  <si>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</si>
  <si>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</si>
  <si>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</si>
  <si>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</si>
  <si>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</si>
  <si>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</si>
  <si>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</si>
  <si>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</si>
  <si>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</si>
  <si>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</si>
  <si>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</si>
  <si>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</si>
  <si>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</si>
  <si>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</si>
  <si>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</si>
  <si>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</si>
  <si>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</si>
  <si>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</si>
  <si>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</si>
  <si>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</si>
  <si>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</si>
  <si>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</si>
  <si>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</si>
  <si>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</si>
  <si>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</si>
  <si>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</si>
  <si>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</si>
  <si>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</si>
  <si>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</si>
  <si>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</si>
  <si>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</si>
  <si>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</si>
  <si>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</si>
  <si>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</si>
  <si>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</si>
  <si>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</si>
  <si>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</si>
  <si>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</si>
  <si>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</si>
  <si>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</si>
  <si>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</si>
  <si>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</si>
  <si>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</si>
  <si>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</si>
  <si>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</si>
  <si>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</si>
  <si>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</si>
  <si>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</si>
  <si>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</si>
  <si>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</si>
  <si>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</si>
  <si>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</si>
  <si>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</si>
  <si>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</si>
  <si>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</si>
  <si>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</si>
  <si>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</si>
  <si>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</si>
  <si>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</si>
  <si>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</si>
  <si>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</si>
  <si>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</si>
  <si>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</si>
  <si>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</si>
  <si>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</si>
  <si>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</si>
  <si>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</si>
  <si>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</si>
  <si>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</si>
  <si>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</si>
  <si>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</si>
  <si>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</si>
  <si>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</si>
  <si>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</si>
  <si>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</si>
  <si>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</si>
  <si>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</si>
  <si>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</si>
  <si>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</si>
  <si>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</si>
  <si>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</si>
  <si>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</si>
  <si>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</si>
  <si>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</si>
  <si>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</si>
  <si>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</si>
  <si>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</si>
  <si>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</si>
  <si>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</si>
  <si>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</si>
  <si>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</si>
  <si>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</si>
  <si>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</si>
  <si>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</si>
  <si>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</si>
  <si>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</si>
  <si>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</si>
  <si>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</si>
  <si>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</si>
  <si>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</si>
  <si>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</si>
  <si>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</si>
  <si>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</si>
  <si>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</si>
  <si>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</si>
  <si>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</si>
  <si>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</si>
  <si>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</si>
  <si>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</si>
  <si>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</si>
  <si>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</si>
  <si>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</si>
  <si>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</si>
  <si>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</si>
  <si>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</si>
  <si>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</si>
  <si>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</si>
  <si>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</si>
  <si>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</si>
  <si>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</si>
  <si>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</si>
  <si>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</si>
  <si>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</si>
  <si>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</si>
  <si>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</si>
  <si>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</si>
  <si>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</si>
  <si>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</si>
  <si>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</si>
  <si>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</si>
  <si>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</si>
  <si>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</si>
  <si>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</si>
  <si>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</si>
  <si>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</si>
  <si>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</si>
  <si>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</si>
  <si>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</si>
  <si>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</si>
  <si>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</si>
  <si>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</si>
  <si>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</si>
  <si>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</si>
  <si>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</si>
  <si>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</si>
  <si>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</si>
  <si>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</si>
  <si>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</si>
  <si>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</si>
  <si>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</si>
  <si>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</si>
  <si>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</si>
  <si>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</si>
  <si>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</si>
  <si>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</si>
  <si>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</si>
  <si>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</si>
  <si>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</si>
  <si>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</si>
  <si>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</si>
  <si>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</si>
  <si>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</si>
  <si>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</si>
  <si>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</si>
  <si>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</si>
  <si>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</si>
  <si>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</si>
  <si>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</si>
  <si>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</si>
  <si>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</si>
  <si>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</si>
  <si>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</si>
  <si>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</si>
  <si>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</si>
  <si>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</si>
  <si>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</si>
  <si>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</si>
  <si>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</si>
  <si>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</si>
  <si>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</si>
  <si>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</si>
  <si>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</si>
  <si>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</si>
  <si>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</si>
  <si>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</si>
  <si>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</si>
  <si>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</si>
  <si>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</si>
  <si>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</si>
  <si>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</si>
  <si>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</si>
  <si>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</si>
  <si>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</si>
  <si>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</si>
  <si>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</si>
  <si>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</si>
  <si>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</si>
  <si>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</si>
  <si>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</si>
  <si>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</si>
  <si>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</si>
  <si>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</si>
  <si>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</si>
  <si>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</si>
  <si>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</si>
  <si>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</si>
  <si>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</si>
  <si>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</si>
  <si>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</si>
  <si>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</si>
  <si>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</si>
  <si>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</si>
  <si>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</si>
  <si>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</si>
  <si>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</si>
  <si>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</si>
  <si>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</si>
  <si>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</si>
  <si>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</si>
  <si>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</si>
  <si>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</si>
  <si>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</si>
  <si>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</si>
  <si>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</si>
  <si>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</si>
  <si>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</si>
  <si>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</si>
  <si>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</si>
  <si>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</si>
  <si>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</si>
  <si>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</si>
  <si>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</si>
  <si>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</si>
  <si>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</si>
  <si>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</si>
  <si>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</si>
  <si>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</si>
  <si>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</si>
  <si>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</si>
  <si>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</si>
  <si>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</si>
  <si>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</si>
  <si>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</si>
  <si>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</si>
  <si>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</si>
  <si>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</si>
  <si>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</si>
  <si>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</si>
  <si>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</si>
  <si>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</si>
  <si>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</si>
  <si>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</si>
  <si>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</si>
  <si>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</si>
  <si>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</si>
  <si>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</si>
  <si>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</si>
  <si>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</si>
  <si>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</si>
  <si>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</si>
  <si>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</si>
  <si>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</si>
  <si>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</si>
  <si>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</si>
  <si>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</si>
  <si>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</si>
  <si>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</si>
  <si>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</si>
  <si>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</si>
  <si>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</si>
  <si>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</si>
  <si>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</si>
  <si>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</si>
  <si>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</si>
  <si>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</si>
  <si>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</si>
  <si>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</si>
  <si>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</si>
  <si>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</si>
  <si>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</si>
  <si>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</si>
  <si>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</si>
  <si>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</si>
  <si>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</si>
  <si>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</si>
  <si>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</si>
  <si>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</si>
  <si>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</si>
  <si>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</si>
  <si>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</si>
  <si>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</si>
  <si>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</si>
  <si>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</si>
  <si>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</si>
  <si>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</si>
  <si>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</si>
  <si>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</si>
  <si>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</si>
  <si>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</si>
  <si>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</si>
  <si>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</si>
  <si>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</si>
  <si>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</si>
  <si>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</si>
  <si>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</si>
  <si>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</si>
  <si>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</si>
  <si>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</si>
  <si>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</si>
  <si>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</si>
  <si>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</si>
  <si>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</si>
  <si>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</si>
  <si>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</si>
  <si>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</si>
  <si>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</si>
  <si>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</si>
  <si>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</si>
  <si>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</si>
  <si>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</si>
  <si>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</si>
  <si>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</si>
  <si>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</si>
  <si>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</si>
  <si>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</si>
  <si>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</si>
  <si>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</si>
  <si>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</si>
  <si>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</si>
  <si>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</si>
  <si>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</si>
  <si>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</si>
  <si>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</si>
  <si>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</si>
  <si>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</si>
  <si>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</si>
  <si>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</si>
  <si>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</si>
  <si>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</si>
  <si>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</si>
  <si>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</si>
  <si>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</si>
  <si>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</si>
  <si>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</si>
  <si>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</si>
  <si>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</si>
  <si>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</si>
  <si>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</si>
  <si>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</si>
  <si>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</si>
  <si>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</si>
  <si>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</si>
  <si>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</si>
  <si>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</si>
  <si>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</si>
  <si>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</si>
  <si>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</si>
  <si>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</si>
  <si>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</si>
  <si>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</si>
  <si>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</si>
  <si>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</si>
  <si>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</si>
  <si>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</si>
  <si>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</si>
  <si>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</si>
  <si>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</si>
  <si>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</si>
  <si>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</si>
  <si>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</si>
  <si>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</si>
  <si>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</si>
  <si>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</si>
  <si>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</si>
  <si>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</si>
  <si>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</si>
  <si>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</si>
  <si>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</si>
  <si>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</si>
  <si>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</si>
  <si>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</si>
  <si>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</si>
  <si>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</si>
  <si>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</si>
  <si>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</si>
  <si>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</si>
  <si>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</si>
  <si>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</si>
  <si>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</si>
  <si>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</si>
  <si>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</si>
  <si>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</si>
  <si>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</si>
  <si>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</si>
  <si>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</si>
  <si>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</si>
  <si>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</si>
  <si>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</si>
  <si>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</si>
  <si>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</si>
  <si>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</si>
  <si>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</si>
  <si>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</si>
  <si>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</si>
  <si>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</si>
  <si>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</si>
  <si>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</si>
  <si>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</si>
  <si>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</si>
  <si>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</si>
  <si>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</si>
  <si>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</si>
  <si>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</si>
  <si>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</si>
  <si>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</si>
  <si>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</si>
  <si>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</si>
  <si>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</si>
  <si>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</si>
  <si>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</si>
  <si>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</si>
  <si>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</si>
  <si>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</si>
  <si>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</si>
  <si>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</si>
  <si>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</si>
  <si>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</si>
  <si>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</si>
  <si>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</si>
  <si>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</si>
  <si>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</si>
  <si>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</si>
  <si>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</si>
  <si>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</si>
  <si>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</si>
  <si>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</si>
  <si>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</si>
  <si>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</si>
  <si>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</si>
  <si>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</si>
  <si>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</si>
  <si>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</si>
  <si>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</si>
  <si>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</si>
  <si>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</si>
  <si>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</si>
  <si>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</si>
  <si>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</si>
  <si>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</si>
  <si>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</si>
  <si>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</si>
  <si>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</si>
  <si>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</si>
  <si>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</si>
  <si>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</si>
  <si>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</si>
  <si>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</si>
  <si>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</si>
  <si>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</si>
  <si>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</si>
  <si>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</si>
  <si>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</si>
  <si>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</si>
  <si>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</si>
  <si>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</si>
  <si>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</si>
  <si>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</si>
  <si>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</si>
  <si>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</si>
  <si>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</si>
  <si>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</si>
  <si>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</si>
  <si>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</si>
  <si>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</si>
  <si>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</si>
  <si>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</si>
  <si>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</si>
  <si>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</si>
  <si>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</si>
  <si>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</si>
  <si>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</si>
  <si>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</si>
  <si>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</si>
  <si>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</si>
  <si>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</si>
  <si>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</si>
  <si>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</si>
  <si>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</si>
  <si>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</si>
  <si>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</si>
  <si>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</si>
  <si>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</si>
  <si>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</si>
  <si>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</si>
  <si>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</si>
  <si>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</si>
  <si>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</si>
  <si>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</si>
  <si>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</si>
  <si>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</si>
  <si>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</si>
  <si>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</si>
  <si>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</si>
  <si>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</si>
  <si>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</si>
  <si>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</si>
  <si>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</si>
  <si>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</si>
  <si>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</si>
  <si>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</si>
  <si>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</si>
  <si>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</si>
  <si>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</si>
  <si>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</si>
  <si>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</si>
  <si>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</si>
  <si>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</si>
  <si>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</si>
  <si>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</si>
  <si>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</si>
  <si>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</si>
  <si>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</si>
  <si>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</si>
  <si>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</si>
  <si>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</si>
  <si>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</si>
  <si>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</si>
  <si>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</si>
  <si>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</si>
  <si>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</si>
  <si>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</si>
  <si>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</si>
  <si>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</si>
  <si>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</si>
  <si>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</si>
  <si>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</si>
  <si>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</si>
  <si>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</si>
  <si>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</si>
  <si>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</si>
  <si>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</si>
  <si>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</si>
  <si>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</si>
  <si>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</si>
  <si>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</si>
  <si>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</si>
  <si>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</si>
  <si>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</si>
  <si>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</si>
  <si>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</si>
  <si>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</si>
  <si>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</si>
  <si>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</si>
  <si>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</si>
  <si>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</si>
  <si>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</si>
  <si>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</si>
  <si>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</si>
  <si>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</si>
  <si>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</si>
  <si>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</si>
  <si>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</si>
  <si>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</si>
  <si>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</si>
  <si>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</si>
  <si>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</si>
  <si>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</si>
  <si>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</si>
  <si>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</si>
  <si>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</si>
  <si>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</si>
  <si>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</si>
  <si>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</si>
  <si>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</si>
  <si>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</si>
  <si>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</si>
  <si>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</si>
  <si>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</si>
  <si>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</si>
  <si>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</si>
  <si>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</si>
  <si>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</si>
  <si>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</si>
  <si>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</si>
  <si>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</si>
  <si>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</si>
  <si>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</si>
  <si>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</si>
  <si>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</si>
  <si>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</si>
  <si>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</si>
  <si>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</si>
  <si>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</si>
  <si>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</si>
  <si>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</si>
  <si>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</si>
  <si>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</si>
  <si>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</si>
  <si>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</si>
  <si>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</si>
  <si>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</si>
  <si>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</si>
  <si>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</si>
  <si>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</si>
  <si>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</si>
  <si>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</si>
  <si>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</si>
  <si>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</si>
  <si>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</si>
  <si>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</si>
  <si>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</si>
  <si>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</si>
  <si>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</si>
  <si>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</si>
  <si>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</si>
  <si>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</si>
  <si>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</si>
  <si>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</si>
  <si>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</si>
  <si>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</si>
  <si>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</si>
  <si>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</si>
  <si>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</si>
  <si>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</si>
  <si>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</si>
  <si>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</si>
  <si>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</si>
  <si>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</si>
  <si>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</si>
  <si>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</si>
  <si>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</si>
  <si>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</si>
  <si>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</si>
  <si>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</si>
  <si>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</si>
  <si>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</si>
  <si>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</si>
  <si>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</si>
  <si>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</si>
  <si>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</si>
  <si>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</si>
  <si>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</si>
  <si>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</si>
  <si>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</si>
  <si>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</si>
  <si>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</si>
  <si>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</si>
  <si>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</si>
  <si>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</si>
  <si>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</si>
  <si>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</si>
  <si>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</si>
  <si>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</si>
  <si>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</si>
  <si>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</si>
  <si>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</si>
  <si>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</si>
  <si>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</si>
  <si>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</si>
  <si>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</si>
  <si>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</si>
  <si>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</si>
  <si>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</si>
  <si>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</si>
  <si>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</si>
  <si>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</si>
  <si>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</si>
  <si>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</si>
  <si>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</si>
  <si>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</si>
  <si>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</si>
  <si>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</si>
  <si>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</si>
  <si>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</si>
  <si>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</si>
  <si>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</si>
  <si>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</si>
  <si>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</si>
  <si>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</si>
  <si>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</si>
  <si>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</si>
  <si>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</si>
  <si>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</si>
  <si>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</si>
  <si>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</si>
  <si>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</si>
  <si>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</si>
  <si>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</si>
  <si>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</si>
  <si>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</si>
  <si>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</si>
  <si>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</si>
  <si>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</si>
  <si>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</si>
  <si>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</si>
  <si>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</si>
  <si>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</si>
  <si>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</si>
  <si>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</si>
  <si>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</si>
  <si>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</si>
  <si>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</si>
  <si>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</si>
  <si>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</si>
  <si>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</si>
  <si>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</si>
  <si>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</si>
  <si>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</si>
  <si>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</si>
  <si>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</si>
  <si>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</si>
  <si>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</si>
  <si>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</si>
  <si>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</si>
  <si>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</si>
  <si>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</si>
  <si>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</si>
  <si>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</si>
  <si>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</si>
  <si>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</si>
  <si>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</si>
  <si>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</si>
  <si>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</si>
  <si>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</si>
  <si>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</si>
  <si>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</si>
  <si>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</si>
  <si>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</si>
  <si>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</si>
  <si>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</si>
  <si>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</si>
  <si>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</si>
  <si>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</si>
  <si>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</si>
  <si>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</si>
  <si>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</si>
  <si>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</si>
  <si>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</si>
  <si>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</si>
  <si>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</si>
  <si>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</si>
  <si>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</si>
  <si>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</si>
  <si>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</si>
  <si>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</si>
  <si>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</si>
  <si>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</si>
  <si>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</si>
  <si>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</si>
  <si>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</si>
  <si>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</si>
  <si>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</si>
  <si>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</si>
  <si>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</si>
  <si>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</si>
  <si>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</si>
  <si>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</si>
  <si>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</si>
  <si>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</si>
  <si>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</si>
  <si>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</si>
  <si>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</si>
  <si>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</si>
  <si>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</si>
  <si>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</si>
  <si>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</si>
  <si>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</si>
  <si>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</si>
  <si>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</si>
  <si>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</si>
  <si>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</si>
  <si>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</si>
  <si>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</si>
  <si>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</si>
  <si>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</si>
  <si>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</si>
  <si>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</si>
  <si>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</si>
  <si>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</si>
  <si>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</si>
  <si>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</si>
  <si>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</si>
  <si>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</si>
  <si>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</si>
  <si>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</si>
  <si>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</si>
  <si>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</si>
  <si>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</si>
  <si>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</si>
  <si>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</si>
  <si>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</si>
  <si>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</si>
  <si>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</si>
  <si>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</si>
  <si>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</si>
  <si>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</si>
  <si>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</si>
  <si>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</si>
  <si>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</si>
  <si>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</si>
  <si>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</si>
  <si>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</si>
  <si>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</si>
  <si>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</si>
  <si>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</si>
  <si>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</si>
  <si>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</si>
  <si>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</si>
  <si>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</si>
  <si>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</si>
  <si>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</si>
  <si>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</si>
  <si>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</si>
  <si>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</si>
  <si>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</si>
  <si>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</si>
  <si>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</si>
  <si>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</si>
  <si>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</si>
  <si>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</si>
  <si>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</si>
  <si>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</si>
  <si>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</si>
  <si>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</si>
  <si>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</si>
  <si>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</si>
  <si>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</si>
  <si>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</si>
  <si>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</si>
  <si>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</si>
  <si>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</si>
  <si>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</si>
  <si>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</si>
  <si>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</si>
  <si>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</si>
  <si>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</si>
  <si>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</si>
  <si>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</si>
  <si>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</si>
  <si>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</si>
  <si>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</si>
  <si>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</si>
  <si>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</si>
  <si>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</si>
  <si>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</si>
  <si>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</si>
  <si>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</si>
  <si>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</si>
  <si>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</si>
  <si>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</si>
  <si>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</si>
  <si>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</si>
  <si>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</si>
  <si>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</si>
  <si>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</si>
  <si>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</si>
  <si>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</si>
  <si>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</si>
  <si>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</si>
  <si>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</si>
  <si>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</si>
  <si>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</si>
  <si>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</si>
  <si>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</si>
  <si>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</si>
  <si>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</si>
  <si>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</si>
  <si>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</si>
  <si>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</si>
  <si>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</si>
  <si>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</si>
  <si>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</si>
  <si>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</si>
  <si>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</si>
  <si>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</si>
  <si>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</si>
  <si>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</si>
  <si>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</si>
  <si>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</si>
  <si>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</si>
  <si>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</si>
  <si>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</si>
  <si>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</si>
  <si>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</si>
  <si>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</si>
  <si>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</si>
  <si>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</si>
  <si>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</si>
  <si>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</si>
  <si>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</si>
  <si>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</si>
  <si>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</si>
  <si>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</si>
  <si>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</si>
  <si>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</si>
  <si>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</si>
  <si>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</si>
  <si>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</si>
  <si>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</si>
  <si>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</si>
  <si>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</si>
  <si>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</si>
  <si>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</si>
  <si>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</si>
  <si>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</si>
  <si>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</si>
  <si>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</si>
  <si>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</si>
  <si>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</si>
  <si>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</si>
  <si>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</si>
  <si>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</si>
  <si>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</si>
  <si>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</si>
  <si>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</si>
  <si>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</si>
  <si>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</si>
  <si>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</si>
  <si>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</si>
  <si>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</si>
  <si>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</si>
  <si>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</si>
  <si>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</si>
  <si>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</si>
  <si>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</si>
  <si>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</si>
  <si>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</si>
  <si>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</si>
  <si>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</si>
  <si>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</si>
  <si>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</si>
  <si>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</si>
  <si>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</si>
  <si>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</si>
  <si>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</si>
  <si>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</si>
  <si>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</si>
  <si>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</si>
  <si>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</si>
  <si>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</si>
  <si>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</si>
  <si>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</si>
  <si>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</si>
  <si>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</si>
  <si>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</si>
  <si>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</si>
  <si>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</si>
  <si>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</si>
  <si>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</si>
  <si>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</si>
  <si>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</si>
  <si>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</si>
  <si>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</si>
  <si>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</si>
  <si>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</si>
  <si>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</si>
  <si>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</si>
  <si>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</si>
  <si>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</si>
  <si>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</si>
  <si>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</si>
  <si>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</si>
  <si>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</si>
  <si>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</si>
  <si>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</si>
  <si>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</si>
  <si>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</si>
  <si>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</si>
  <si>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</si>
  <si>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</si>
  <si>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</si>
  <si>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</si>
  <si>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</si>
  <si>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</si>
  <si>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</si>
  <si>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</si>
  <si>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</si>
  <si>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</si>
  <si>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</si>
  <si>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</si>
  <si>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</si>
  <si>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</si>
  <si>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</si>
  <si>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</si>
  <si>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</si>
  <si>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</si>
  <si>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</si>
  <si>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</si>
  <si>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</si>
  <si>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</si>
  <si>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</si>
  <si>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</si>
  <si>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</si>
  <si>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</si>
  <si>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</si>
  <si>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</si>
  <si>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</si>
  <si>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</si>
  <si>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</si>
  <si>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</si>
  <si>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</si>
  <si>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</si>
  <si>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</si>
  <si>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</si>
  <si>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</si>
  <si>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</si>
  <si>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</si>
  <si>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</si>
  <si>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</si>
  <si>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</si>
  <si>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</si>
  <si>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</si>
  <si>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</si>
  <si>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</si>
  <si>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</si>
  <si>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</si>
  <si>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</si>
  <si>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</si>
  <si>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</si>
  <si>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</si>
  <si>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</si>
  <si>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</si>
  <si>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</si>
  <si>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</si>
  <si>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</si>
  <si>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</si>
  <si>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</si>
  <si>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</si>
  <si>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</si>
  <si>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</si>
  <si>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</si>
  <si>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</si>
  <si>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</si>
  <si>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</si>
  <si>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</si>
  <si>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</si>
  <si>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</si>
  <si>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</si>
  <si>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</si>
  <si>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</si>
  <si>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</si>
  <si>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</si>
  <si>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</si>
  <si>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</si>
  <si>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</si>
  <si>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</si>
  <si>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</si>
  <si>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</si>
  <si>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</si>
  <si>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</si>
  <si>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</si>
  <si>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</si>
  <si>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</si>
  <si>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</si>
  <si>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</si>
  <si>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</si>
  <si>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</si>
  <si>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</si>
  <si>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</si>
  <si>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</si>
  <si>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</si>
  <si>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</si>
  <si>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</si>
  <si>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</si>
  <si>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</si>
  <si>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</si>
  <si>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</si>
  <si>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</si>
  <si>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</si>
  <si>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</si>
  <si>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</si>
  <si>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</si>
  <si>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</si>
  <si>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</si>
  <si>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</si>
  <si>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</si>
  <si>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</si>
  <si>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</si>
  <si>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</si>
  <si>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</si>
  <si>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</si>
  <si>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</si>
  <si>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</si>
  <si>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</si>
  <si>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</si>
  <si>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</si>
  <si>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</si>
  <si>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</si>
  <si>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</si>
  <si>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</si>
  <si>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</si>
  <si>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</si>
  <si>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</si>
  <si>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</si>
  <si>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</si>
  <si>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</si>
  <si>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</si>
  <si>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</si>
  <si>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</si>
  <si>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</si>
  <si>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</si>
  <si>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</si>
  <si>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</si>
  <si>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</si>
  <si>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</si>
  <si>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</si>
  <si>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</si>
  <si>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</si>
  <si>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</si>
  <si>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</si>
  <si>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</si>
  <si>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</si>
  <si>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</si>
  <si>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</si>
  <si>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</si>
  <si>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</si>
  <si>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</si>
  <si>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</si>
  <si>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</si>
  <si>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</si>
  <si>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</si>
  <si>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</si>
  <si>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</si>
  <si>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</si>
  <si>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</si>
  <si>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</si>
  <si>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</si>
  <si>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</si>
  <si>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</si>
  <si>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</si>
  <si>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</si>
  <si>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</si>
  <si>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</si>
  <si>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</si>
  <si>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</si>
  <si>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</si>
  <si>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</si>
  <si>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</si>
  <si>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</si>
  <si>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</si>
  <si>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</si>
  <si>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</si>
  <si>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</si>
  <si>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</si>
  <si>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</si>
  <si>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</si>
  <si>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</si>
  <si>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</si>
  <si>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</si>
  <si>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</si>
  <si>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</si>
  <si>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</si>
  <si>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</si>
  <si>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</si>
  <si>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</si>
  <si>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</si>
  <si>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</si>
  <si>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</si>
  <si>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</si>
  <si>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</si>
  <si>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</si>
  <si>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</si>
  <si>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</si>
  <si>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</si>
  <si>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</si>
  <si>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</si>
  <si>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</si>
  <si>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</si>
  <si>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</si>
  <si>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</si>
  <si>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</si>
  <si>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</si>
  <si>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</si>
  <si>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</si>
  <si>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</si>
  <si>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</si>
  <si>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</si>
  <si>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</si>
  <si>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</si>
  <si>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</si>
  <si>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</si>
  <si>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</si>
  <si>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</si>
  <si>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</si>
  <si>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</si>
  <si>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</si>
  <si>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</si>
  <si>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</si>
  <si>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</si>
  <si>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</si>
  <si>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</si>
  <si>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</si>
  <si>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</si>
  <si>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</si>
  <si>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</si>
  <si>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</si>
  <si>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</si>
  <si>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</si>
  <si>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</si>
  <si>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</si>
  <si>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</si>
  <si>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</si>
  <si>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</si>
  <si>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</si>
  <si>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</si>
  <si>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</si>
  <si>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</si>
  <si>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</si>
  <si>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</si>
  <si>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</si>
  <si>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</si>
  <si>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</si>
  <si>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</si>
  <si>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</si>
  <si>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</si>
  <si>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</si>
  <si>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</si>
  <si>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</si>
  <si>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</si>
  <si>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</si>
  <si>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</si>
  <si>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</si>
  <si>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</si>
  <si>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</si>
  <si>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</si>
  <si>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</si>
  <si>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</si>
  <si>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</si>
  <si>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</si>
  <si>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</si>
  <si>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</si>
  <si>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</si>
  <si>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</si>
  <si>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</si>
  <si>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</si>
  <si>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</si>
  <si>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</si>
  <si>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</si>
  <si>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</si>
  <si>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</si>
  <si>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</si>
  <si>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</si>
  <si>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</si>
  <si>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</si>
  <si>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</si>
  <si>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</si>
  <si>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</si>
  <si>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</si>
  <si>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</si>
  <si>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</si>
  <si>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</si>
  <si>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</si>
  <si>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</si>
  <si>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</si>
  <si>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</si>
  <si>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</si>
  <si>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</si>
  <si>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</si>
  <si>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</si>
  <si>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</si>
  <si>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</si>
  <si>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</si>
  <si>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</si>
  <si>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</si>
  <si>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</si>
  <si>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</si>
  <si>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</si>
  <si>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</si>
  <si>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</si>
  <si>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</si>
  <si>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</si>
  <si>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</si>
  <si>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</si>
  <si>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</si>
  <si>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</si>
  <si>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</si>
  <si>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</si>
  <si>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</si>
  <si>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</si>
  <si>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</si>
  <si>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</si>
  <si>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</si>
  <si>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</si>
  <si>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</si>
  <si>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</si>
  <si>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</si>
  <si>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</si>
  <si>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</si>
  <si>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</si>
  <si>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</si>
  <si>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</si>
  <si>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</si>
  <si>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</si>
  <si>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</si>
  <si>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</si>
  <si>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</si>
  <si>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</si>
  <si>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</si>
  <si>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</si>
  <si>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</si>
  <si>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</si>
  <si>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</si>
  <si>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</si>
  <si>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</si>
  <si>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</si>
  <si>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</si>
  <si>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</si>
  <si>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</si>
  <si>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</si>
  <si>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</si>
  <si>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</si>
  <si>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</si>
  <si>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</si>
  <si>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</si>
  <si>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</si>
  <si>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</si>
  <si>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</si>
  <si>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</si>
  <si>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</si>
  <si>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</si>
  <si>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</si>
  <si>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</si>
  <si>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</si>
  <si>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</si>
  <si>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</si>
  <si>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</si>
  <si>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</si>
  <si>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</si>
  <si>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</si>
  <si>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</si>
  <si>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</si>
  <si>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</si>
  <si>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</si>
  <si>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</si>
  <si>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</si>
  <si>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</si>
  <si>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</si>
  <si>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</si>
  <si>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</si>
  <si>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</si>
  <si>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</si>
  <si>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</si>
  <si>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</si>
  <si>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</si>
  <si>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</si>
  <si>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</si>
  <si>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</si>
  <si>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</si>
  <si>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</si>
  <si>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</si>
  <si>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</si>
  <si>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</si>
  <si>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</si>
  <si>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</si>
  <si>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</si>
  <si>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</si>
  <si>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</si>
  <si>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</si>
  <si>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</si>
  <si>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</si>
  <si>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</si>
  <si>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</si>
  <si>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</si>
  <si>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</si>
  <si>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</si>
  <si>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</si>
  <si>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</si>
  <si>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</si>
  <si>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</si>
  <si>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</si>
  <si>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</si>
  <si>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</si>
  <si>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</si>
  <si>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</si>
  <si>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</si>
  <si>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</si>
  <si>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</si>
  <si>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</si>
  <si>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</si>
  <si>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</si>
  <si>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</si>
  <si>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</si>
  <si>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</si>
  <si>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</si>
  <si>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</si>
  <si>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</si>
  <si>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</si>
  <si>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</si>
  <si>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</si>
  <si>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</si>
  <si>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</si>
  <si>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</si>
  <si>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</si>
  <si>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</si>
  <si>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</si>
  <si>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</si>
  <si>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</si>
  <si>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</si>
  <si>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</si>
  <si>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</si>
  <si>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</si>
  <si>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</si>
  <si>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</si>
  <si>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</si>
  <si>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</si>
  <si>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</si>
  <si>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</si>
  <si>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</si>
  <si>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</si>
  <si>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</si>
  <si>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</si>
  <si>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</si>
  <si>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</si>
  <si>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</si>
  <si>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</si>
  <si>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</si>
  <si>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</si>
  <si>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</si>
  <si>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</si>
  <si>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</si>
  <si>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</si>
  <si>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</si>
  <si>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</si>
  <si>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</si>
  <si>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</si>
  <si>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</si>
  <si>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</si>
  <si>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</si>
  <si>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</si>
  <si>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</si>
  <si>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</si>
  <si>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</si>
  <si>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</si>
  <si>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</si>
  <si>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</si>
  <si>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</si>
  <si>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</si>
  <si>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</si>
  <si>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</si>
  <si>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</si>
  <si>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</si>
  <si>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</si>
  <si>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</si>
  <si>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</si>
  <si>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</si>
  <si>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</si>
  <si>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</si>
  <si>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</si>
  <si>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</si>
  <si>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</si>
  <si>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</si>
  <si>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</si>
  <si>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</si>
  <si>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</si>
  <si>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</si>
  <si>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</si>
  <si>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</si>
  <si>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</si>
  <si>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</si>
  <si>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</si>
  <si>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</si>
  <si>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</si>
  <si>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</si>
  <si>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</si>
  <si>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</si>
  <si>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</si>
  <si>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</si>
  <si>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</si>
  <si>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</si>
  <si>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</si>
  <si>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</si>
  <si>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</si>
  <si>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</si>
  <si>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</si>
  <si>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</si>
  <si>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</si>
  <si>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</si>
  <si>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</si>
  <si>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</si>
  <si>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</si>
  <si>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</si>
  <si>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</si>
  <si>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</si>
  <si>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</si>
  <si>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</si>
  <si>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</si>
  <si>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</si>
  <si>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</si>
  <si>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</si>
  <si>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</si>
  <si>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</si>
  <si>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</si>
  <si>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</si>
  <si>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</si>
  <si>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</si>
  <si>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</si>
  <si>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</si>
  <si>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</si>
  <si>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</si>
  <si>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</si>
  <si>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</si>
  <si>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</si>
  <si>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</si>
  <si>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</si>
  <si>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</si>
  <si>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</si>
  <si>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</si>
  <si>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</si>
  <si>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</si>
  <si>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</si>
  <si>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</si>
  <si>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</si>
  <si>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</si>
  <si>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</si>
  <si>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</si>
  <si>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</si>
  <si>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</si>
  <si>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</si>
  <si>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</si>
  <si>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</si>
  <si>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</si>
  <si>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</si>
  <si>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</si>
  <si>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</si>
  <si>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</si>
  <si>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</si>
  <si>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</si>
  <si>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</si>
  <si>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</si>
  <si>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</si>
  <si>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</si>
  <si>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</si>
  <si>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</si>
  <si>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</si>
  <si>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</si>
  <si>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</si>
  <si>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</si>
  <si>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</si>
  <si>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</si>
  <si>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</si>
  <si>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</si>
  <si>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</si>
  <si>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</si>
  <si>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</si>
  <si>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</si>
  <si>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</si>
  <si>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</si>
  <si>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</si>
  <si>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</si>
  <si>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</si>
  <si>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</si>
  <si>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</si>
  <si>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</si>
  <si>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</si>
  <si>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</si>
  <si>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</si>
  <si>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</si>
  <si>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</si>
  <si>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</si>
  <si>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</si>
  <si>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</si>
  <si>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</si>
  <si>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</si>
  <si>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</si>
  <si>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</si>
  <si>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</si>
  <si>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</si>
  <si>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</si>
  <si>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</si>
  <si>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</si>
  <si>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</si>
  <si>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</si>
  <si>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</si>
  <si>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</si>
  <si>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</si>
  <si>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</si>
  <si>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</si>
  <si>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</si>
  <si>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</si>
  <si>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</si>
  <si>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</si>
  <si>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</si>
  <si>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</si>
  <si>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</si>
  <si>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</si>
  <si>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</si>
  <si>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</si>
  <si>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</si>
  <si>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</si>
  <si>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</si>
  <si>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</si>
  <si>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</si>
  <si>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</si>
  <si>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</si>
  <si>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</si>
  <si>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</si>
  <si>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</si>
  <si>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</si>
  <si>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</si>
  <si>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</si>
  <si>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</si>
  <si>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</si>
  <si>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</si>
  <si>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</si>
  <si>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</si>
  <si>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</si>
  <si>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</si>
  <si>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</si>
  <si>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</si>
  <si>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</si>
  <si>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</si>
  <si>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</si>
  <si>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</si>
  <si>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</si>
  <si>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</si>
  <si>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</si>
  <si>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</si>
  <si>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</si>
  <si>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</si>
  <si>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</si>
  <si>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</si>
  <si>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</si>
  <si>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</si>
  <si>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</si>
  <si>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</si>
  <si>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</si>
  <si>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</si>
  <si>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</si>
  <si>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</si>
  <si>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</si>
  <si>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</si>
  <si>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</si>
  <si>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</si>
  <si>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</si>
  <si>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</si>
  <si>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</si>
  <si>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</si>
  <si>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</si>
  <si>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</si>
  <si>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</si>
  <si>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</si>
  <si>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</si>
  <si>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</si>
  <si>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</si>
  <si>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</si>
  <si>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</si>
  <si>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</si>
  <si>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</si>
  <si>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</si>
  <si>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</si>
  <si>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</si>
  <si>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</si>
  <si>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</si>
  <si>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</si>
  <si>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</si>
  <si>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</si>
  <si>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</si>
  <si>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</si>
  <si>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</si>
  <si>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</si>
  <si>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</si>
  <si>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</si>
  <si>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</si>
  <si>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</si>
  <si>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</si>
  <si>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</si>
  <si>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</si>
  <si>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</si>
  <si>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</si>
  <si>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</si>
  <si>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</si>
  <si>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</si>
  <si>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</si>
  <si>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</si>
  <si>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</si>
  <si>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</si>
  <si>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</si>
  <si>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</si>
  <si>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</si>
  <si>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</si>
  <si>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</si>
  <si>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</si>
  <si>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</si>
  <si>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</si>
  <si>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</si>
  <si>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</si>
  <si>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</si>
  <si>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</si>
  <si>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</si>
  <si>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</si>
  <si>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</si>
  <si>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</si>
  <si>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</si>
  <si>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</si>
  <si>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</si>
  <si>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</si>
  <si>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</si>
  <si>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</si>
  <si>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</si>
  <si>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</si>
  <si>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</si>
  <si>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</si>
  <si>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</si>
  <si>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</si>
  <si>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</si>
  <si>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</si>
  <si>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</si>
  <si>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</si>
  <si>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</si>
  <si>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</si>
  <si>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</si>
  <si>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</si>
  <si>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</si>
  <si>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</si>
  <si>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</si>
  <si>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</si>
  <si>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</si>
  <si>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</si>
  <si>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</si>
  <si>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</si>
  <si>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</si>
  <si>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</si>
  <si>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</si>
  <si>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</si>
  <si>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</si>
  <si>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</si>
  <si>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</si>
  <si>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</si>
  <si>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</si>
  <si>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</si>
  <si>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</si>
  <si>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</si>
  <si>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</si>
  <si>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</si>
  <si>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</si>
  <si>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</si>
  <si>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</si>
  <si>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</si>
  <si>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</si>
  <si>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</si>
  <si>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</si>
  <si>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</si>
  <si>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</si>
  <si>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</si>
  <si>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</si>
  <si>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</si>
  <si>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</si>
  <si>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</si>
  <si>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</si>
  <si>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</si>
  <si>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</si>
  <si>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</si>
  <si>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</si>
  <si>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</si>
  <si>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</si>
  <si>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</si>
  <si>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</si>
  <si>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</si>
  <si>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</si>
  <si>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</si>
  <si>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</si>
  <si>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</si>
  <si>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</si>
  <si>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</si>
  <si>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</si>
  <si>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</si>
  <si>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</si>
  <si>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</si>
  <si>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</si>
  <si>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</si>
  <si>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</si>
  <si>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</si>
  <si>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</si>
  <si>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</si>
  <si>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</si>
  <si>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</si>
  <si>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</si>
  <si>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</si>
  <si>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</si>
  <si>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</si>
  <si>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</si>
  <si>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</si>
  <si>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</si>
  <si>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</si>
  <si>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</si>
  <si>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</si>
  <si>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</si>
  <si>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</si>
  <si>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</si>
  <si>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</si>
  <si>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</si>
  <si>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</si>
  <si>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</si>
  <si>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</si>
  <si>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</si>
  <si>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</si>
  <si>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</si>
  <si>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</si>
  <si>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</si>
  <si>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</si>
  <si>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</si>
  <si>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</si>
  <si>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</si>
  <si>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</si>
  <si>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</si>
  <si>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</si>
  <si>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</si>
  <si>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</si>
  <si>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</si>
  <si>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</si>
  <si>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</si>
  <si>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</si>
  <si>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</si>
  <si>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</si>
  <si>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</si>
  <si>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</si>
  <si>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</si>
  <si>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</si>
  <si>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</si>
  <si>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</si>
  <si>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</si>
  <si>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</si>
  <si>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</si>
  <si>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</si>
  <si>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</si>
  <si>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</si>
  <si>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</si>
  <si>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</si>
  <si>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</si>
  <si>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</si>
  <si>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</si>
  <si>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</si>
  <si>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</si>
  <si>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</si>
  <si>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</si>
  <si>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</si>
  <si>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</si>
  <si>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</si>
  <si>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</si>
  <si>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</si>
  <si>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</si>
  <si>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</si>
  <si>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</si>
  <si>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</si>
  <si>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</si>
  <si>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</si>
  <si>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</si>
  <si>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</si>
  <si>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</si>
  <si>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</si>
  <si>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</si>
  <si>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</si>
  <si>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</si>
  <si>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</si>
  <si>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</si>
  <si>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</si>
  <si>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</si>
  <si>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</si>
  <si>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</si>
  <si>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</si>
  <si>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</si>
  <si>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</si>
  <si>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</si>
  <si>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</si>
  <si>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</si>
  <si>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</si>
  <si>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</si>
  <si>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</si>
  <si>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</si>
  <si>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</si>
  <si>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</si>
  <si>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</si>
  <si>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</si>
  <si>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</si>
  <si>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</si>
  <si>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</si>
  <si>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</si>
  <si>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</si>
  <si>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</si>
  <si>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</si>
  <si>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</si>
  <si>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</si>
  <si>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</si>
  <si>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</si>
  <si>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</si>
  <si>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</si>
  <si>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</si>
  <si>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</si>
  <si>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</si>
  <si>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</si>
  <si>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</si>
  <si>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</si>
  <si>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</si>
  <si>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</si>
  <si>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</si>
  <si>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</si>
  <si>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</si>
  <si>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</si>
  <si>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</si>
  <si>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</si>
  <si>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</si>
  <si>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</si>
  <si>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</si>
  <si>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</si>
  <si>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</si>
  <si>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</si>
  <si>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</si>
  <si>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</si>
  <si>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</si>
  <si>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</si>
  <si>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</si>
  <si>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</si>
  <si>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</si>
  <si>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</si>
  <si>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</si>
  <si>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</si>
  <si>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</si>
  <si>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</si>
  <si>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</si>
  <si>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</si>
  <si>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</si>
  <si>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</si>
  <si>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</si>
  <si>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</si>
  <si>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</si>
  <si>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</si>
  <si>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</si>
  <si>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</si>
  <si>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</si>
  <si>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</si>
  <si>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</si>
  <si>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</si>
  <si>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</si>
  <si>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</si>
  <si>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</si>
  <si>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</si>
  <si>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</si>
  <si>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</si>
  <si>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</si>
  <si>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</si>
  <si>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</si>
  <si>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</si>
  <si>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</si>
  <si>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</si>
  <si>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</si>
  <si>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</si>
  <si>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</si>
  <si>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</si>
  <si>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</si>
  <si>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</si>
  <si>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</si>
  <si>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</si>
  <si>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</si>
  <si>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</si>
  <si>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</si>
  <si>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</si>
  <si>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</si>
  <si>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</si>
  <si>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</si>
  <si>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</si>
  <si>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</si>
  <si>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</si>
  <si>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</si>
  <si>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</si>
  <si>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</si>
  <si>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</si>
  <si>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</si>
  <si>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</si>
  <si>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</si>
  <si>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</si>
  <si>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</si>
  <si>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</si>
  <si>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</si>
  <si>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</si>
  <si>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</si>
  <si>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</si>
  <si>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</si>
  <si>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</si>
  <si>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</si>
  <si>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</si>
  <si>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</si>
  <si>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</si>
  <si>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</si>
  <si>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</si>
  <si>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</si>
  <si>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</si>
  <si>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</si>
  <si>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</si>
  <si>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</si>
  <si>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</si>
  <si>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</si>
  <si>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</si>
  <si>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</si>
  <si>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</si>
  <si>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</si>
  <si>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</si>
  <si>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</si>
  <si>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</si>
  <si>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</si>
  <si>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</si>
  <si>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</si>
  <si>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</si>
  <si>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</si>
  <si>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</si>
  <si>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</si>
  <si>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</si>
  <si>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</si>
  <si>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</si>
  <si>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</si>
  <si>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</si>
  <si>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</si>
  <si>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</si>
  <si>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</si>
  <si>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</si>
  <si>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</si>
  <si>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</si>
  <si>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</si>
  <si>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</si>
  <si>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</si>
  <si>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</si>
  <si>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</si>
  <si>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</si>
  <si>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</si>
  <si>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</si>
  <si>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</si>
  <si>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</si>
  <si>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</si>
  <si>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</si>
  <si>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</si>
  <si>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</si>
  <si>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</si>
  <si>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</si>
  <si>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</si>
  <si>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</si>
  <si>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</si>
  <si>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</si>
  <si>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</si>
  <si>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</si>
  <si>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</si>
  <si>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</si>
  <si>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</si>
  <si>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</si>
  <si>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</si>
  <si>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</si>
  <si>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</si>
  <si>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</si>
  <si>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</si>
  <si>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</si>
  <si>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</si>
  <si>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</si>
  <si>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</si>
  <si>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</si>
  <si>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</si>
  <si>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</si>
  <si>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</si>
  <si>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</si>
  <si>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</si>
  <si>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</si>
  <si>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</si>
  <si>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</si>
  <si>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</si>
  <si>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</si>
  <si>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</si>
  <si>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</si>
  <si>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</si>
  <si>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</si>
  <si>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</si>
  <si>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</si>
  <si>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</si>
  <si>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</si>
  <si>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</si>
  <si>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</si>
  <si>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</si>
  <si>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</si>
  <si>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</si>
  <si>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</si>
  <si>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</si>
  <si>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</si>
  <si>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</si>
  <si>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</si>
  <si>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</si>
  <si>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</si>
  <si>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</si>
  <si>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</si>
  <si>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</si>
  <si>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</si>
  <si>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</si>
  <si>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</si>
  <si>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</si>
  <si>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</si>
  <si>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</si>
  <si>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</si>
  <si>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</si>
  <si>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</si>
  <si>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</si>
  <si>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</si>
  <si>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</si>
  <si>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</si>
  <si>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</si>
  <si>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</si>
  <si>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</si>
  <si>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</si>
  <si>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</si>
  <si>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</si>
  <si>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</si>
  <si>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</si>
  <si>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</si>
  <si>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</si>
  <si>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</si>
  <si>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</si>
  <si>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</si>
  <si>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</si>
  <si>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</si>
  <si>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</si>
  <si>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</si>
  <si>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</si>
  <si>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</si>
  <si>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</si>
  <si>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</si>
  <si>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</si>
  <si>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</si>
  <si>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</si>
  <si>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</si>
  <si>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</si>
  <si>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</si>
  <si>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</si>
  <si>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</si>
  <si>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</si>
  <si>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</si>
  <si>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</si>
  <si>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</si>
  <si>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</si>
  <si>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</si>
  <si>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</si>
  <si>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</si>
  <si>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</si>
  <si>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</si>
  <si>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</si>
  <si>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</si>
  <si>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</si>
  <si>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</si>
  <si>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</si>
  <si>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</si>
  <si>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</si>
  <si>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</si>
  <si>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</si>
  <si>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</si>
  <si>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</si>
  <si>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</si>
  <si>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</si>
  <si>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</si>
  <si>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</si>
  <si>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</si>
  <si>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</si>
  <si>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</si>
  <si>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</si>
  <si>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</si>
  <si>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</si>
  <si>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</si>
  <si>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</si>
  <si>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</si>
  <si>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</si>
  <si>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</si>
  <si>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</si>
  <si>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</si>
  <si>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</si>
  <si>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</si>
  <si>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</si>
  <si>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</si>
  <si>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</si>
  <si>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</si>
  <si>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</si>
  <si>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</si>
  <si>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</si>
  <si>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</si>
  <si>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</si>
  <si>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</si>
  <si>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</si>
  <si>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</si>
  <si>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</si>
  <si>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</si>
  <si>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</si>
  <si>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</si>
  <si>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</si>
  <si>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</si>
  <si>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</si>
  <si>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</si>
  <si>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</si>
  <si>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</si>
  <si>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</si>
  <si>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</si>
  <si>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</si>
  <si>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</si>
  <si>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</si>
  <si>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</si>
  <si>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</si>
  <si>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</si>
  <si>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</si>
  <si>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</si>
  <si>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</si>
  <si>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</si>
  <si>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</si>
  <si>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</si>
  <si>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</si>
  <si>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</si>
  <si>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</si>
  <si>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</si>
  <si>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</si>
  <si>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</si>
  <si>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</si>
  <si>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</si>
  <si>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</si>
  <si>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</si>
  <si>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</si>
  <si>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</si>
  <si>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</si>
  <si>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</si>
  <si>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</si>
  <si>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</si>
  <si>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</si>
  <si>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</si>
  <si>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</si>
  <si>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</si>
  <si>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</si>
  <si>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</si>
  <si>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</si>
  <si>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</si>
  <si>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</si>
  <si>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</si>
  <si>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</si>
  <si>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</si>
  <si>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</si>
  <si>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</si>
  <si>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</si>
  <si>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</si>
  <si>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</si>
  <si>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</si>
  <si>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</si>
  <si>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</si>
  <si>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</si>
  <si>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</si>
  <si>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</si>
  <si>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</si>
  <si>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</si>
  <si>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</si>
  <si>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</si>
  <si>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</si>
  <si>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</si>
  <si>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</si>
  <si>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</si>
  <si>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</si>
  <si>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</si>
  <si>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</si>
  <si>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</si>
  <si>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</si>
  <si>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</si>
  <si>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</si>
  <si>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</si>
  <si>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</si>
  <si>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</si>
  <si>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</si>
  <si>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</si>
  <si>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</si>
  <si>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</si>
  <si>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</si>
  <si>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</si>
  <si>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</si>
  <si>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</si>
  <si>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</si>
  <si>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</si>
  <si>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</si>
  <si>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</si>
  <si>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</si>
  <si>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</si>
  <si>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</si>
  <si>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</si>
  <si>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</si>
  <si>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</si>
  <si>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</si>
  <si>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</si>
  <si>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</si>
  <si>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</si>
  <si>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</si>
  <si>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</si>
  <si>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</si>
  <si>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</si>
  <si>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</si>
  <si>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</si>
  <si>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</si>
  <si>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</si>
  <si>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</si>
  <si>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</si>
  <si>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</si>
  <si>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</si>
  <si>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</si>
  <si>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</si>
  <si>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</si>
  <si>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</si>
  <si>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</si>
  <si>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</si>
  <si>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</si>
  <si>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</si>
  <si>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</si>
  <si>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</si>
  <si>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</si>
  <si>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</si>
  <si>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</si>
  <si>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</si>
  <si>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</si>
  <si>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</si>
  <si>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</si>
  <si>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</si>
  <si>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</si>
  <si>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</si>
  <si>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</si>
  <si>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</si>
  <si>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</si>
  <si>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</si>
  <si>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</si>
  <si>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</si>
  <si>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</si>
  <si>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</si>
  <si>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</si>
  <si>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</si>
  <si>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</si>
  <si>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</si>
  <si>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</si>
  <si>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</si>
  <si>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</si>
  <si>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</si>
  <si>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</si>
  <si>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</si>
  <si>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</si>
  <si>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</si>
  <si>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</si>
  <si>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</si>
  <si>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</si>
  <si>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</si>
  <si>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</si>
  <si>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</si>
  <si>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</si>
  <si>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</si>
  <si>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</si>
  <si>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</si>
  <si>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</si>
  <si>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</si>
  <si>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</si>
  <si>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</si>
  <si>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</si>
  <si>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</si>
  <si>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</si>
  <si>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</si>
  <si>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</si>
  <si>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</si>
  <si>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</si>
  <si>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</si>
  <si>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</si>
  <si>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</si>
  <si>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</si>
  <si>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</si>
  <si>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</si>
  <si>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</si>
  <si>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</si>
  <si>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</si>
  <si>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</si>
  <si>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</si>
  <si>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</si>
  <si>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</si>
  <si>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</si>
  <si>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</si>
  <si>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</si>
  <si>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</si>
  <si>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</si>
  <si>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</si>
  <si>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</si>
  <si>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</si>
  <si>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</si>
  <si>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</si>
  <si>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</si>
  <si>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</si>
  <si>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</si>
  <si>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</si>
  <si>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</si>
  <si>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</si>
  <si>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</si>
  <si>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</si>
  <si>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</si>
  <si>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</si>
  <si>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</si>
  <si>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</si>
  <si>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</si>
  <si>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</si>
  <si>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</si>
  <si>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</si>
  <si>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</si>
  <si>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</si>
  <si>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</si>
  <si>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</si>
  <si>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</si>
  <si>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</si>
  <si>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</si>
  <si>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</si>
  <si>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</si>
  <si>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</si>
  <si>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</si>
  <si>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</si>
  <si>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</si>
  <si>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</si>
  <si>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</si>
  <si>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</si>
  <si>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</si>
  <si>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</si>
  <si>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</si>
  <si>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</si>
  <si>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</si>
  <si>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</si>
  <si>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</si>
  <si>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</si>
  <si>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</si>
  <si>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</si>
  <si>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</si>
  <si>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</si>
  <si>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</si>
  <si>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</si>
  <si>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</si>
  <si>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</si>
  <si>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</si>
  <si>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</si>
  <si>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</si>
  <si>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</si>
  <si>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</si>
  <si>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</si>
  <si>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</si>
  <si>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</si>
  <si>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</si>
  <si>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</si>
  <si>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</si>
  <si>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</si>
  <si>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</si>
  <si>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</si>
  <si>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</si>
  <si>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</si>
  <si>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</si>
  <si>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</si>
  <si>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</si>
  <si>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</si>
  <si>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</si>
  <si>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</si>
  <si>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</si>
  <si>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</si>
  <si>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</si>
  <si>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</si>
  <si>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</si>
  <si>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</si>
  <si>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</si>
  <si>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</si>
  <si>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</si>
  <si>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</si>
  <si>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</si>
  <si>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</si>
  <si>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</si>
  <si>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</si>
  <si>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</si>
  <si>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</si>
  <si>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</si>
  <si>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</si>
  <si>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</si>
  <si>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</si>
  <si>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</si>
  <si>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</si>
  <si>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</si>
  <si>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</si>
  <si>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</si>
  <si>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</si>
  <si>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</si>
  <si>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</si>
  <si>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</si>
  <si>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</si>
  <si>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</si>
  <si>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</si>
  <si>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</si>
  <si>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</si>
  <si>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</si>
  <si>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</si>
  <si>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</si>
  <si>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</si>
  <si>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</si>
  <si>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</si>
  <si>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</si>
  <si>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</si>
  <si>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</si>
  <si>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</si>
  <si>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</si>
  <si>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</si>
  <si>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</si>
  <si>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</si>
  <si>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</si>
  <si>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</si>
  <si>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</si>
  <si>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</si>
  <si>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</si>
  <si>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</si>
  <si>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</si>
  <si>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</si>
  <si>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</si>
  <si>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</si>
  <si>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</si>
  <si>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</si>
  <si>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</si>
  <si>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</si>
  <si>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</si>
  <si>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</si>
  <si>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</si>
  <si>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</si>
  <si>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</si>
  <si>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</si>
  <si>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</si>
  <si>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</si>
  <si>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</si>
  <si>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</si>
  <si>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</si>
  <si>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</si>
  <si>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</si>
  <si>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</si>
  <si>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</si>
  <si>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</si>
  <si>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</si>
  <si>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</si>
  <si>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</si>
  <si>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</si>
  <si>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</si>
  <si>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</si>
  <si>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</si>
  <si>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</si>
  <si>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</si>
  <si>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</si>
  <si>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</si>
  <si>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</si>
  <si>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</si>
  <si>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</si>
  <si>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</si>
  <si>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</si>
  <si>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</si>
  <si>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</si>
  <si>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</si>
  <si>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</si>
  <si>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</si>
  <si>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</si>
  <si>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</si>
  <si>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</si>
  <si>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</si>
  <si>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</si>
  <si>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</si>
  <si>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</si>
  <si>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</si>
  <si>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</si>
  <si>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</si>
  <si>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</si>
  <si>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</si>
  <si>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</si>
  <si>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</si>
  <si>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</si>
  <si>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</si>
  <si>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</si>
  <si>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</si>
  <si>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</si>
  <si>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</si>
  <si>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</si>
  <si>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</si>
  <si>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</si>
  <si>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</si>
  <si>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</si>
  <si>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</si>
  <si>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</si>
  <si>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</si>
  <si>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</si>
  <si>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</si>
  <si>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</si>
  <si>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</si>
  <si>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</si>
  <si>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</si>
  <si>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</si>
  <si>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</si>
  <si>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</si>
  <si>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</si>
  <si>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</si>
  <si>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</si>
  <si>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</si>
  <si>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</si>
  <si>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</si>
  <si>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</si>
  <si>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</si>
  <si>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</si>
  <si>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</si>
  <si>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</si>
  <si>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</si>
  <si>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</si>
  <si>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</si>
  <si>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</si>
  <si>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</si>
  <si>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</si>
  <si>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</si>
  <si>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</si>
  <si>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</si>
  <si>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</si>
  <si>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</si>
  <si>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</si>
  <si>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</si>
  <si>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</si>
  <si>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</si>
  <si>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</si>
  <si>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</si>
  <si>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</si>
  <si>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</si>
  <si>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</si>
  <si>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</si>
  <si>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</si>
  <si>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</si>
  <si>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</si>
  <si>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</si>
  <si>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</si>
  <si>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</si>
  <si>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</si>
  <si>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</si>
  <si>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</si>
  <si>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</si>
  <si>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</si>
  <si>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</si>
  <si>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</si>
  <si>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</si>
  <si>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</si>
  <si>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</si>
  <si>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</si>
  <si>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</si>
  <si>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</si>
  <si>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</si>
  <si>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</si>
  <si>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</si>
  <si>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</si>
  <si>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</si>
  <si>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</si>
  <si>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</si>
  <si>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</si>
  <si>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</si>
  <si>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</si>
  <si>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</si>
  <si>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</si>
  <si>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</si>
  <si>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</si>
  <si>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</si>
  <si>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</si>
  <si>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</si>
  <si>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</si>
  <si>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</si>
  <si>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</si>
  <si>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</si>
  <si>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</si>
  <si>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</si>
  <si>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</si>
  <si>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</si>
  <si>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</si>
  <si>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</si>
  <si>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</si>
  <si>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</si>
  <si>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</si>
  <si>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</si>
  <si>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</si>
  <si>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</si>
  <si>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</si>
  <si>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</si>
  <si>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</si>
  <si>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</si>
  <si>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</si>
  <si>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</si>
  <si>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</si>
  <si>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</si>
  <si>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</si>
  <si>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</si>
  <si>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</si>
  <si>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</si>
  <si>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</si>
  <si>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</si>
  <si>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</si>
  <si>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</si>
  <si>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</si>
  <si>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</si>
  <si>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</si>
  <si>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</si>
  <si>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</si>
  <si>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</si>
  <si>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</si>
  <si>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</si>
  <si>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</si>
  <si>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</si>
  <si>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</si>
  <si>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</si>
  <si>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</si>
  <si>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</si>
  <si>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</si>
  <si>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</si>
  <si>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</si>
  <si>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</si>
  <si>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</si>
  <si>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</si>
  <si>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</si>
  <si>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</si>
  <si>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</si>
  <si>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</si>
  <si>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</si>
  <si>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</si>
  <si>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</si>
  <si>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</si>
  <si>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</si>
  <si>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</si>
  <si>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</si>
  <si>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</si>
  <si>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</si>
  <si>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</si>
  <si>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</si>
  <si>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</si>
  <si>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</si>
  <si>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</si>
  <si>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</si>
  <si>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</si>
  <si>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</si>
  <si>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</si>
  <si>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</si>
  <si>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</si>
  <si>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</si>
  <si>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</si>
  <si>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</si>
  <si>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</si>
  <si>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</si>
  <si>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</si>
  <si>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</si>
  <si>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</si>
  <si>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</si>
  <si>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</si>
  <si>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</si>
  <si>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</si>
  <si>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</si>
  <si>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</si>
  <si>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</si>
  <si>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</si>
  <si>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</si>
  <si>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</si>
  <si>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</si>
  <si>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</si>
  <si>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</si>
  <si>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</si>
  <si>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</si>
  <si>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</si>
  <si>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</si>
  <si>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</si>
  <si>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</si>
  <si>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</si>
  <si>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</si>
  <si>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</si>
  <si>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</si>
  <si>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</si>
  <si>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</si>
  <si>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</si>
  <si>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</si>
  <si>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</si>
  <si>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</si>
  <si>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</si>
  <si>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</si>
  <si>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</si>
  <si>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</si>
  <si>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</si>
  <si>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</si>
  <si>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</si>
  <si>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</si>
  <si>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</si>
  <si>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</si>
  <si>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</si>
  <si>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</si>
  <si>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</si>
  <si>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</si>
  <si>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</si>
  <si>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</si>
  <si>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</si>
  <si>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</si>
  <si>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</si>
  <si>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</si>
  <si>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</si>
  <si>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</si>
  <si>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</si>
  <si>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</si>
  <si>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</si>
  <si>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</si>
  <si>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</si>
  <si>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</si>
  <si>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</si>
  <si>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</si>
  <si>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</si>
  <si>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</si>
  <si>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</si>
  <si>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</si>
  <si>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</si>
  <si>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</si>
  <si>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</si>
  <si>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</si>
  <si>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</si>
  <si>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</si>
  <si>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</si>
  <si>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</si>
  <si>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</si>
  <si>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</si>
  <si>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</si>
  <si>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</si>
  <si>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</si>
  <si>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</si>
  <si>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</si>
  <si>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</si>
  <si>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</si>
  <si>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</si>
  <si>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</si>
  <si>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</si>
  <si>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</si>
  <si>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</si>
  <si>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</si>
  <si>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</si>
  <si>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</si>
  <si>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</si>
  <si>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</si>
  <si>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</si>
  <si>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</si>
  <si>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</si>
  <si>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</si>
  <si>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</si>
  <si>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</si>
  <si>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</si>
  <si>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</si>
  <si>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</si>
  <si>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</si>
  <si>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</si>
  <si>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</si>
  <si>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</si>
  <si>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</si>
  <si>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</si>
  <si>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</si>
  <si>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</si>
  <si>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</si>
  <si>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</si>
  <si>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</si>
  <si>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</si>
  <si>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</si>
  <si>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</si>
  <si>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</si>
  <si>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</si>
  <si>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</si>
  <si>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</si>
  <si>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</si>
  <si>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</si>
  <si>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</si>
  <si>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</si>
  <si>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</si>
  <si>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</si>
  <si>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</si>
  <si>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</si>
  <si>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</si>
  <si>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</si>
  <si>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</si>
  <si>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</si>
  <si>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</si>
  <si>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</si>
  <si>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</si>
  <si>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</si>
  <si>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</si>
  <si>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</si>
  <si>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</si>
  <si>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</si>
  <si>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</si>
  <si>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</si>
  <si>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</si>
  <si>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</si>
  <si>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</si>
  <si>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</si>
  <si>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</si>
  <si>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</si>
  <si>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</si>
  <si>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</si>
  <si>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</si>
  <si>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</si>
  <si>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</si>
  <si>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</si>
  <si>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</si>
  <si>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</si>
  <si>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</si>
  <si>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</si>
  <si>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</si>
  <si>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</si>
  <si>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</si>
  <si>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</si>
  <si>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</si>
  <si>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</si>
  <si>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</si>
  <si>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</si>
  <si>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</si>
  <si>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</si>
  <si>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</si>
  <si>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</si>
  <si>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</si>
  <si>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</si>
  <si>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</si>
  <si>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</si>
  <si>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</si>
  <si>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</si>
  <si>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</si>
  <si>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</si>
  <si>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</si>
  <si>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</si>
  <si>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</si>
  <si>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</si>
  <si>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</si>
  <si>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</si>
  <si>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</si>
  <si>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</si>
  <si>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</si>
  <si>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</si>
  <si>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</si>
  <si>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</si>
  <si>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</si>
  <si>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</si>
  <si>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</si>
  <si>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</si>
  <si>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</si>
  <si>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</si>
  <si>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</si>
  <si>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</si>
  <si>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</si>
  <si>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</si>
  <si>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</si>
  <si>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</si>
  <si>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</si>
  <si>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</si>
  <si>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</si>
  <si>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</si>
  <si>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</si>
  <si>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</si>
  <si>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</si>
  <si>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</si>
  <si>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</si>
  <si>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</si>
  <si>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</si>
  <si>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</si>
  <si>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</si>
  <si>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</si>
  <si>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</si>
  <si>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</si>
  <si>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</si>
  <si>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</si>
  <si>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</si>
  <si>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</si>
  <si>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</si>
  <si>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</si>
  <si>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</si>
  <si>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</si>
  <si>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</si>
  <si>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</si>
  <si>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</si>
  <si>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</si>
  <si>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</si>
  <si>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</si>
  <si>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</si>
  <si>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</si>
  <si>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</si>
  <si>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</si>
  <si>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</si>
  <si>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</si>
  <si>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</si>
  <si>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</si>
  <si>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</si>
  <si>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</si>
  <si>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</si>
  <si>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</si>
  <si>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</si>
  <si>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</si>
  <si>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</si>
  <si>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</si>
  <si>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</si>
  <si>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</si>
  <si>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</si>
  <si>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</si>
  <si>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</si>
  <si>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</si>
  <si>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</si>
  <si>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</si>
  <si>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</si>
  <si>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</si>
  <si>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</si>
  <si>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</si>
  <si>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</si>
  <si>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</si>
  <si>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</si>
  <si>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</si>
  <si>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</si>
  <si>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</si>
  <si>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</si>
  <si>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</si>
  <si>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</si>
  <si>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</si>
  <si>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</si>
  <si>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</si>
  <si>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</si>
  <si>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</si>
  <si>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</si>
  <si>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</si>
  <si>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</si>
  <si>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</si>
  <si>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</si>
  <si>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</si>
  <si>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</si>
  <si>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</si>
  <si>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</si>
  <si>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</si>
  <si>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</si>
  <si>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</si>
  <si>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</si>
  <si>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</si>
  <si>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</si>
  <si>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</si>
  <si>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</si>
  <si>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</si>
  <si>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</si>
  <si>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</si>
  <si>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</si>
  <si>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</si>
  <si>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</si>
  <si>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</si>
  <si>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</si>
  <si>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</si>
  <si>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</si>
  <si>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</si>
  <si>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</si>
  <si>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</si>
  <si>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</si>
  <si>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</si>
  <si>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</si>
  <si>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</si>
  <si>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</si>
  <si>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</si>
  <si>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</si>
  <si>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</si>
  <si>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</si>
  <si>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</si>
  <si>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</si>
  <si>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</si>
  <si>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</si>
  <si>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</si>
  <si>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</si>
  <si>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</si>
  <si>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</si>
  <si>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</si>
  <si>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</si>
  <si>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</si>
  <si>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</si>
  <si>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</si>
  <si>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</si>
  <si>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</si>
  <si>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</si>
  <si>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</si>
  <si>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</si>
  <si>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</si>
  <si>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</si>
  <si>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</si>
  <si>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</si>
  <si>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</si>
  <si>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</si>
  <si>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</si>
  <si>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</si>
  <si>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</si>
  <si>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</si>
  <si>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</si>
  <si>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</si>
  <si>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</si>
  <si>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</si>
  <si>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</si>
  <si>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</si>
  <si>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</si>
  <si>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</si>
  <si>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</si>
  <si>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</si>
  <si>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</si>
  <si>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</si>
  <si>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</si>
  <si>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</si>
  <si>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</si>
  <si>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</si>
  <si>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</si>
  <si>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</si>
  <si>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</si>
  <si>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</si>
  <si>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</si>
  <si>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</si>
  <si>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</si>
  <si>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</si>
  <si>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</si>
  <si>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</si>
  <si>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</si>
  <si>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</si>
  <si>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</si>
  <si>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</si>
  <si>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</si>
  <si>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</si>
  <si>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</si>
  <si>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</si>
  <si>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</si>
  <si>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</si>
  <si>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</si>
  <si>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</si>
  <si>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</si>
  <si>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</si>
  <si>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</si>
  <si>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</si>
  <si>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</si>
  <si>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</si>
  <si>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</si>
  <si>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</si>
  <si>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</si>
  <si>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</si>
  <si>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</si>
  <si>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</si>
  <si>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</si>
  <si>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</si>
  <si>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</si>
  <si>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</si>
  <si>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</si>
  <si>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</si>
  <si>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</si>
  <si>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</si>
  <si>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</si>
  <si>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</si>
  <si>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</si>
  <si>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</si>
  <si>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</si>
  <si>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</si>
  <si>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</si>
  <si>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</si>
  <si>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</si>
  <si>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</si>
  <si>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</si>
  <si>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</si>
  <si>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</si>
  <si>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</si>
  <si>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</si>
  <si>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</si>
  <si>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</si>
  <si>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</si>
  <si>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</si>
  <si>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</si>
  <si>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</si>
  <si>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</si>
  <si>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</si>
  <si>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</si>
  <si>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</si>
  <si>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</si>
  <si>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</si>
  <si>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</si>
  <si>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</si>
  <si>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</si>
  <si>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</si>
  <si>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</si>
  <si>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</si>
  <si>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</si>
  <si>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</si>
  <si>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</si>
  <si>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</si>
  <si>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</si>
  <si>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</si>
  <si>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</si>
  <si>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</si>
  <si>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</si>
  <si>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</si>
  <si>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</si>
  <si>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</si>
  <si>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</si>
  <si>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</si>
  <si>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</si>
  <si>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</si>
  <si>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</si>
  <si>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</si>
  <si>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</si>
  <si>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</si>
  <si>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</si>
  <si>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</si>
  <si>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</si>
  <si>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</si>
  <si>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</si>
  <si>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</si>
  <si>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</si>
  <si>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</si>
  <si>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</si>
  <si>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</si>
  <si>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</si>
  <si>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</si>
  <si>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</si>
  <si>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</si>
  <si>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</si>
  <si>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</si>
  <si>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</si>
  <si>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</si>
  <si>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</si>
  <si>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</si>
  <si>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</si>
  <si>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</si>
  <si>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</si>
  <si>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</si>
  <si>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</si>
  <si>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</si>
  <si>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</si>
  <si>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</si>
  <si>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</si>
  <si>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</si>
  <si>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</si>
  <si>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</si>
  <si>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</si>
  <si>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</si>
  <si>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</si>
  <si>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</si>
  <si>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</si>
  <si>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</si>
  <si>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</si>
  <si>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</si>
  <si>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</si>
  <si>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</si>
  <si>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</si>
  <si>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</si>
  <si>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</si>
  <si>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</si>
  <si>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</si>
  <si>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</si>
  <si>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</si>
  <si>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</si>
  <si>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</si>
  <si>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</si>
  <si>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</si>
  <si>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</si>
  <si>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</si>
  <si>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</si>
  <si>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</si>
  <si>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</si>
  <si>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</si>
  <si>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</si>
  <si>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</si>
  <si>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</si>
  <si>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</si>
  <si>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</si>
  <si>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</si>
  <si>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</si>
  <si>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</si>
  <si>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</si>
  <si>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</si>
  <si>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</si>
  <si>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</si>
  <si>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</si>
  <si>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</si>
  <si>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</si>
  <si>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</si>
  <si>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</si>
  <si>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</si>
  <si>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</si>
  <si>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</si>
  <si>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</si>
  <si>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</si>
  <si>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</si>
  <si>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</si>
  <si>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</si>
  <si>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</si>
  <si>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</si>
  <si>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</si>
  <si>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</si>
  <si>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</si>
  <si>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</si>
  <si>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</si>
  <si>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</si>
  <si>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</si>
  <si>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</si>
  <si>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</si>
  <si>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</si>
  <si>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</si>
  <si>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</si>
  <si>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</si>
  <si>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</si>
  <si>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</si>
  <si>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</si>
  <si>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</si>
  <si>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</si>
  <si>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</si>
  <si>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</si>
  <si>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</si>
  <si>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</si>
  <si>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</si>
  <si>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</si>
  <si>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</si>
  <si>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</si>
  <si>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</si>
  <si>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</si>
  <si>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</si>
  <si>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</si>
  <si>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</si>
  <si>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</si>
  <si>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</si>
  <si>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</si>
  <si>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</si>
  <si>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</si>
  <si>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</si>
  <si>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</si>
  <si>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</si>
  <si>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</si>
  <si>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</si>
  <si>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</si>
  <si>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</si>
  <si>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</si>
  <si>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</si>
  <si>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</si>
  <si>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</si>
  <si>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</si>
  <si>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</si>
  <si>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</si>
  <si>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</si>
  <si>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</si>
  <si>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</si>
  <si>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</si>
  <si>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</si>
  <si>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</si>
  <si>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</si>
  <si>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</si>
  <si>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</si>
  <si>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</si>
  <si>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</si>
  <si>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</si>
  <si>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</si>
  <si>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</si>
  <si>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</si>
  <si>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</si>
  <si>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</si>
  <si>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</si>
  <si>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</si>
  <si>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</si>
  <si>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</si>
  <si>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</si>
  <si>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</si>
  <si>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</si>
  <si>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</si>
  <si>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</si>
  <si>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</si>
  <si>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</si>
  <si>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</si>
  <si>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</si>
  <si>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</si>
  <si>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</si>
  <si>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</si>
  <si>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</si>
  <si>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</si>
  <si>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</si>
  <si>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</si>
  <si>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</si>
  <si>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</si>
  <si>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</si>
  <si>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</si>
  <si>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</si>
  <si>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</si>
  <si>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</si>
  <si>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</si>
  <si>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</si>
  <si>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</si>
  <si>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</si>
  <si>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</si>
  <si>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</si>
  <si>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</si>
  <si>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</si>
  <si>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</si>
  <si>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</si>
  <si>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</si>
  <si>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</si>
  <si>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</si>
  <si>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</si>
  <si>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</si>
  <si>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</si>
  <si>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</si>
  <si>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</si>
  <si>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</si>
  <si>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</si>
  <si>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</si>
  <si>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</si>
  <si>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</si>
  <si>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</si>
  <si>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</si>
  <si>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</si>
  <si>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</si>
  <si>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</si>
  <si>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</si>
  <si>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</si>
  <si>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</si>
  <si>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</si>
  <si>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</si>
  <si>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</si>
  <si>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</si>
  <si>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</si>
  <si>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</si>
  <si>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</si>
  <si>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</si>
  <si>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</si>
  <si>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</si>
  <si>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</si>
  <si>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</si>
  <si>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</si>
  <si>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</si>
  <si>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</si>
  <si>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</si>
  <si>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</si>
  <si>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</si>
  <si>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</si>
  <si>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</si>
  <si>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</si>
  <si>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</si>
  <si>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</si>
  <si>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</si>
  <si>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</si>
  <si>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</si>
  <si>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</si>
  <si>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</si>
  <si>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</si>
  <si>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</si>
  <si>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</si>
  <si>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</si>
  <si>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</si>
  <si>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</si>
  <si>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</si>
  <si>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</si>
  <si>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</si>
  <si>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</si>
  <si>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</si>
  <si>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</si>
  <si>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</si>
  <si>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</si>
  <si>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</si>
  <si>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</si>
  <si>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</si>
  <si>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</si>
  <si>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</si>
  <si>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</si>
  <si>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</si>
  <si>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</si>
  <si>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</si>
  <si>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</si>
  <si>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</si>
  <si>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</si>
  <si>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</si>
  <si>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</si>
  <si>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</si>
  <si>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</si>
  <si>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</si>
  <si>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</si>
  <si>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</si>
  <si>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</si>
  <si>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</si>
  <si>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</si>
  <si>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</si>
  <si>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</si>
  <si>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</si>
  <si>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</si>
  <si>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</si>
  <si>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</si>
  <si>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</si>
  <si>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</si>
  <si>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</si>
  <si>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</si>
  <si>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</si>
  <si>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</si>
  <si>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</si>
  <si>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</si>
  <si>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</si>
  <si>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</si>
  <si>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</si>
  <si>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</si>
  <si>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</si>
  <si>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</si>
  <si>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</si>
  <si>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</si>
  <si>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</si>
  <si>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</si>
  <si>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</si>
  <si>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</si>
  <si>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</si>
  <si>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</si>
  <si>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</si>
  <si>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</si>
  <si>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</si>
  <si>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</si>
  <si>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</si>
  <si>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</si>
  <si>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</si>
  <si>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</si>
  <si>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</si>
  <si>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</si>
  <si>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</si>
  <si>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</si>
  <si>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</si>
  <si>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</si>
  <si>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</si>
  <si>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</si>
  <si>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</si>
  <si>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</si>
  <si>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</si>
  <si>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</si>
  <si>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</si>
  <si>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</si>
  <si>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</si>
  <si>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</si>
  <si>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</si>
  <si>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</si>
  <si>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</si>
  <si>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</si>
  <si>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</si>
  <si>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</si>
  <si>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</si>
  <si>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</si>
  <si>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</si>
  <si>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</si>
  <si>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</si>
  <si>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</si>
  <si>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</si>
  <si>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</si>
  <si>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</si>
  <si>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</si>
  <si>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</si>
  <si>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</si>
  <si>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</si>
  <si>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</si>
  <si>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</si>
  <si>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</si>
  <si>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</si>
  <si>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</si>
  <si>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</si>
  <si>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</si>
  <si>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</si>
  <si>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</si>
  <si>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</si>
  <si>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</si>
  <si>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</si>
  <si>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</si>
  <si>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</si>
  <si>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</si>
  <si>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</si>
  <si>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</si>
  <si>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</si>
  <si>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</si>
  <si>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</si>
  <si>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</si>
  <si>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</si>
  <si>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</si>
  <si>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</si>
  <si>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</si>
  <si>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</si>
  <si>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</si>
  <si>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</si>
  <si>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</si>
  <si>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</si>
  <si>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</si>
  <si>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</si>
  <si>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</si>
  <si>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</si>
  <si>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</si>
  <si>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</si>
  <si>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</si>
  <si>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</si>
  <si>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</si>
  <si>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</si>
  <si>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</si>
  <si>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</si>
  <si>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</si>
  <si>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</si>
  <si>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</si>
  <si>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</si>
  <si>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</si>
  <si>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</si>
  <si>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</si>
  <si>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</si>
  <si>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</si>
  <si>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</si>
  <si>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</si>
  <si>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</si>
  <si>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</si>
  <si>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</si>
  <si>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</si>
  <si>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</si>
  <si>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</si>
  <si>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</si>
  <si>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</si>
  <si>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</si>
  <si>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</si>
  <si>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</si>
  <si>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</si>
  <si>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</si>
  <si>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</si>
  <si>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</si>
  <si>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</si>
  <si>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</si>
  <si>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</si>
  <si>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</si>
  <si>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</si>
  <si>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</si>
  <si>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</si>
  <si>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</si>
  <si>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</si>
  <si>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</si>
  <si>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</si>
  <si>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</si>
  <si>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</si>
  <si>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</si>
  <si>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</si>
  <si>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</si>
  <si>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</si>
  <si>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</si>
  <si>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</si>
  <si>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</si>
  <si>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</si>
  <si>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</si>
  <si>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</si>
  <si>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</si>
  <si>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</si>
  <si>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</si>
  <si>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</si>
  <si>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</si>
  <si>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</si>
  <si>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</si>
  <si>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</si>
  <si>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</si>
  <si>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</si>
  <si>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</si>
  <si>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</si>
  <si>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</si>
  <si>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</si>
  <si>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</si>
  <si>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</si>
  <si>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</si>
  <si>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</si>
  <si>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</si>
  <si>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</si>
  <si>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</si>
  <si>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</si>
  <si>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</si>
  <si>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</si>
  <si>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</si>
  <si>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</si>
  <si>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</si>
  <si>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</si>
  <si>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</si>
  <si>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</si>
  <si>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</si>
  <si>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</si>
  <si>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</si>
  <si>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</si>
  <si>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</si>
  <si>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</si>
  <si>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</si>
  <si>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</si>
  <si>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</si>
  <si>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</si>
  <si>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</si>
  <si>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</si>
  <si>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</si>
  <si>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</si>
  <si>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</si>
  <si>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</si>
  <si>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</si>
  <si>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</si>
  <si>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</si>
  <si>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</si>
  <si>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</si>
  <si>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</si>
  <si>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</si>
  <si>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</si>
  <si>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</si>
  <si>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</si>
  <si>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</si>
  <si>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</si>
  <si>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</si>
  <si>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</si>
  <si>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</si>
  <si>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</si>
  <si>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</si>
  <si>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</si>
  <si>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</si>
  <si>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</si>
  <si>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</si>
  <si>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</si>
  <si>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</si>
  <si>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</si>
  <si>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</si>
  <si>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</si>
  <si>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</si>
  <si>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</si>
  <si>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</si>
  <si>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</si>
  <si>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</si>
  <si>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</si>
  <si>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</si>
  <si>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</si>
  <si>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</si>
  <si>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</si>
  <si>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</si>
  <si>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</si>
  <si>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</si>
  <si>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</si>
  <si>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</si>
  <si>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</si>
  <si>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</si>
  <si>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</si>
  <si>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</si>
  <si>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</si>
  <si>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</si>
  <si>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</si>
  <si>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</si>
  <si>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</si>
  <si>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</si>
  <si>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</si>
  <si>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</si>
  <si>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</si>
  <si>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</si>
  <si>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</si>
  <si>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</si>
  <si>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</si>
  <si>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</si>
  <si>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</si>
  <si>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</si>
  <si>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</si>
  <si>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</si>
  <si>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</si>
  <si>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</si>
  <si>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</si>
  <si>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</si>
  <si>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</si>
  <si>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</si>
  <si>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</si>
  <si>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</si>
  <si>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</si>
  <si>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</si>
  <si>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</si>
  <si>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</si>
  <si>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</si>
  <si>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</si>
  <si>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</si>
  <si>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</si>
  <si>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</si>
  <si>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</si>
  <si>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</si>
  <si>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</si>
  <si>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</si>
  <si>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</si>
  <si>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</si>
  <si>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</si>
  <si>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</si>
  <si>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</si>
  <si>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</si>
  <si>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</si>
  <si>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</si>
  <si>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</si>
  <si>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</si>
  <si>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</si>
  <si>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</si>
  <si>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</si>
  <si>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</si>
  <si>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</si>
  <si>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</si>
  <si>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</si>
  <si>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</si>
  <si>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</si>
  <si>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</si>
  <si>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</si>
  <si>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</si>
  <si>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</si>
  <si>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</si>
  <si>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</si>
  <si>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</si>
  <si>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</si>
  <si>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</si>
  <si>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</si>
  <si>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</si>
  <si>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</si>
  <si>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</si>
  <si>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</si>
  <si>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</si>
  <si>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</si>
  <si>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</si>
  <si>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</si>
  <si>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</si>
  <si>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</si>
  <si>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</si>
  <si>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</si>
  <si>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</si>
  <si>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</si>
  <si>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</si>
  <si>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</si>
  <si>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</si>
  <si>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</si>
  <si>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</si>
  <si>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</si>
  <si>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</si>
  <si>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</si>
  <si>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</si>
  <si>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</si>
  <si>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</si>
  <si>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</si>
  <si>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</si>
  <si>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</si>
  <si>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</si>
  <si>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</si>
  <si>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</si>
  <si>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</si>
  <si>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</si>
  <si>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</si>
  <si>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</si>
  <si>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</si>
  <si>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</si>
  <si>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</si>
  <si>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</si>
  <si>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</si>
  <si>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</si>
  <si>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</si>
  <si>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</si>
  <si>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</si>
  <si>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</si>
  <si>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</si>
  <si>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</si>
  <si>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</si>
  <si>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</si>
  <si>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</si>
  <si>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</si>
  <si>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</si>
  <si>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</si>
  <si>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</si>
  <si>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</si>
  <si>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</si>
  <si>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</si>
  <si>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</si>
  <si>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</si>
  <si>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</si>
  <si>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</si>
  <si>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</si>
  <si>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</si>
  <si>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</si>
  <si>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</si>
  <si>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</si>
  <si>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</si>
  <si>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</si>
  <si>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</si>
  <si>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</si>
  <si>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</si>
  <si>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</si>
  <si>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</si>
  <si>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</si>
  <si>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</si>
  <si>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</si>
  <si>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</si>
  <si>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</si>
  <si>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</si>
  <si>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</si>
  <si>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</si>
  <si>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</si>
  <si>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</si>
  <si>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</si>
  <si>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</si>
  <si>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</si>
  <si>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</si>
  <si>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</si>
  <si>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</si>
  <si>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</si>
  <si>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</si>
  <si>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</si>
  <si>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</si>
  <si>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</si>
  <si>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</si>
  <si>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</si>
  <si>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</si>
  <si>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</si>
  <si>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</si>
  <si>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</si>
  <si>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</si>
  <si>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</si>
  <si>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</si>
  <si>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</si>
  <si>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</si>
  <si>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</si>
  <si>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</si>
  <si>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</si>
  <si>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</si>
  <si>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</si>
  <si>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</si>
  <si>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</si>
  <si>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</si>
  <si>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</si>
  <si>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</si>
  <si>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</si>
  <si>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</si>
  <si>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</si>
  <si>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</si>
  <si>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</si>
  <si>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</si>
  <si>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</si>
  <si>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</si>
  <si>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</si>
  <si>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</si>
  <si>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</si>
  <si>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</si>
  <si>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</si>
  <si>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</si>
  <si>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</si>
  <si>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</si>
  <si>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</si>
  <si>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</si>
  <si>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</si>
  <si>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</si>
  <si>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</si>
  <si>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</si>
  <si>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</si>
  <si>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</si>
  <si>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</si>
  <si>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</si>
  <si>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</si>
  <si>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</si>
  <si>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</si>
  <si>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</si>
  <si>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</si>
  <si>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</si>
  <si>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</si>
  <si>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</si>
  <si>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</si>
  <si>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</si>
  <si>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</si>
  <si>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</si>
  <si>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</si>
  <si>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</si>
  <si>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</si>
  <si>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</si>
  <si>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</si>
  <si>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</si>
  <si>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</si>
  <si>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</si>
  <si>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</si>
  <si>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</si>
  <si>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</si>
  <si>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</si>
  <si>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</si>
  <si>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</si>
  <si>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</si>
  <si>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</si>
  <si>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</si>
  <si>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</si>
  <si>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</si>
  <si>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</si>
  <si>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</si>
  <si>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</si>
  <si>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</si>
  <si>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</si>
  <si>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</si>
  <si>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</si>
  <si>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</si>
  <si>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</si>
  <si>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</si>
  <si>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</si>
  <si>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</si>
  <si>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</si>
  <si>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</si>
  <si>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</si>
  <si>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</si>
  <si>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</si>
  <si>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</si>
  <si>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</si>
  <si>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</si>
  <si>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</si>
  <si>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</si>
  <si>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</si>
  <si>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</si>
  <si>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</si>
  <si>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</si>
  <si>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</si>
  <si>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</si>
  <si>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</si>
  <si>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</si>
  <si>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</si>
  <si>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</si>
  <si>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</si>
  <si>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</si>
  <si>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</si>
  <si>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</si>
  <si>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</si>
  <si>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</si>
  <si>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</si>
  <si>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</si>
  <si>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</si>
  <si>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</si>
  <si>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</si>
  <si>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</si>
  <si>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</si>
  <si>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</si>
  <si>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</si>
  <si>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</si>
  <si>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</si>
  <si>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</si>
  <si>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</si>
  <si>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</si>
  <si>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</si>
  <si>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</si>
  <si>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</si>
  <si>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</si>
  <si>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</si>
  <si>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</si>
  <si>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</si>
  <si>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</si>
  <si>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</si>
  <si>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</si>
  <si>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</si>
  <si>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</si>
  <si>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</si>
  <si>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</si>
  <si>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</si>
  <si>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</si>
  <si>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</si>
  <si>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</si>
  <si>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</si>
  <si>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</si>
  <si>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</si>
  <si>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</si>
  <si>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</si>
  <si>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</si>
  <si>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</si>
  <si>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</si>
  <si>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</si>
  <si>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</si>
  <si>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</si>
  <si>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</si>
  <si>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</si>
  <si>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</si>
  <si>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</si>
  <si>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</si>
  <si>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</si>
  <si>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</si>
  <si>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</si>
  <si>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</si>
  <si>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</si>
  <si>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</si>
  <si>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</si>
  <si>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</si>
  <si>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</si>
  <si>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</si>
  <si>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</si>
  <si>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</si>
  <si>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</si>
  <si>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</si>
  <si>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</si>
  <si>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</si>
  <si>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</si>
  <si>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</si>
  <si>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</si>
  <si>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</si>
  <si>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</si>
  <si>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</si>
  <si>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</si>
  <si>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</si>
  <si>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</si>
  <si>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</si>
  <si>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</si>
  <si>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</si>
  <si>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</si>
  <si>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</si>
  <si>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</si>
  <si>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</si>
  <si>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</si>
  <si>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</si>
  <si>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</si>
  <si>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</si>
  <si>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</si>
  <si>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</si>
  <si>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</si>
  <si>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</si>
  <si>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</si>
  <si>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</si>
  <si>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</si>
  <si>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</si>
  <si>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</si>
  <si>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</si>
  <si>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</si>
  <si>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</si>
  <si>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</si>
  <si>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</si>
  <si>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</si>
  <si>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</si>
  <si>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</si>
  <si>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</si>
  <si>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</si>
  <si>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</si>
  <si>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</si>
  <si>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</si>
  <si>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</si>
  <si>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</si>
  <si>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</si>
  <si>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</si>
  <si>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</si>
  <si>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</si>
  <si>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</si>
  <si>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</si>
  <si>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</si>
  <si>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</si>
  <si>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</si>
  <si>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</si>
  <si>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</si>
  <si>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</si>
  <si>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</si>
  <si>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</si>
  <si>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</si>
  <si>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</si>
  <si>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</si>
  <si>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</si>
  <si>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</si>
  <si>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</si>
  <si>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</si>
  <si>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</si>
  <si>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</si>
  <si>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</si>
  <si>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</si>
  <si>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</si>
  <si>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</si>
  <si>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</si>
  <si>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</si>
  <si>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</si>
  <si>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</si>
  <si>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</si>
  <si>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</si>
  <si>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</si>
  <si>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</si>
  <si>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</si>
  <si>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</si>
  <si>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</si>
  <si>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</si>
  <si>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</si>
  <si>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</si>
  <si>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</si>
  <si>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</si>
  <si>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</si>
  <si>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</si>
  <si>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</si>
  <si>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</si>
  <si>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</si>
  <si>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</si>
  <si>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</si>
  <si>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</si>
  <si>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</si>
  <si>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</si>
  <si>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</si>
  <si>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</si>
  <si>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</si>
  <si>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</si>
  <si>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</si>
  <si>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</si>
  <si>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</si>
  <si>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</si>
  <si>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</si>
  <si>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</si>
  <si>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</si>
  <si>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</si>
  <si>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</si>
  <si>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</si>
  <si>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</si>
  <si>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</si>
  <si>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</si>
  <si>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</si>
  <si>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</si>
  <si>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</si>
  <si>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</si>
  <si>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</si>
  <si>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</si>
  <si>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</si>
  <si>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</si>
  <si>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</si>
  <si>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</si>
  <si>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</si>
  <si>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</si>
  <si>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</si>
  <si>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</si>
  <si>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</si>
  <si>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</si>
  <si>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</si>
  <si>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</si>
  <si>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</si>
  <si>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</si>
  <si>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</si>
  <si>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</si>
  <si>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</si>
  <si>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</si>
  <si>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</si>
  <si>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</si>
  <si>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</si>
  <si>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</si>
  <si>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</si>
  <si>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</si>
  <si>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</si>
  <si>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</si>
  <si>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</si>
  <si>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</si>
  <si>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</si>
  <si>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</si>
  <si>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</si>
  <si>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</si>
  <si>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</si>
  <si>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</si>
  <si>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</si>
  <si>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</si>
  <si>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</si>
  <si>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</si>
  <si>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</si>
  <si>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</si>
  <si>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</si>
  <si>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</si>
  <si>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</si>
  <si>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</si>
  <si>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</si>
  <si>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</si>
  <si>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</si>
  <si>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</si>
  <si>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</si>
  <si>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</si>
  <si>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</si>
  <si>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</si>
  <si>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</si>
  <si>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</si>
  <si>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</si>
  <si>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</si>
  <si>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</si>
  <si>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</si>
  <si>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</si>
  <si>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</si>
  <si>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</si>
  <si>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</si>
  <si>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</si>
  <si>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</si>
  <si>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</si>
  <si>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</si>
  <si>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</si>
  <si>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</si>
  <si>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</si>
  <si>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</si>
  <si>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</si>
  <si>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</si>
  <si>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</si>
  <si>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</si>
  <si>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</si>
  <si>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</si>
  <si>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</si>
  <si>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</si>
  <si>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</si>
  <si>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</si>
  <si>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</si>
  <si>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</si>
  <si>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</si>
  <si>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</si>
  <si>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</si>
  <si>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</si>
  <si>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</si>
  <si>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</si>
  <si>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</si>
  <si>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</si>
  <si>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</si>
  <si>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</si>
  <si>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</si>
  <si>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</si>
  <si>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</si>
  <si>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</si>
  <si>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</si>
  <si>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</si>
  <si>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</si>
  <si>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</si>
  <si>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</si>
  <si>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</si>
  <si>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</si>
  <si>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</si>
  <si>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</si>
  <si>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</si>
  <si>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</si>
  <si>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</si>
  <si>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</si>
  <si>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</si>
  <si>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</si>
  <si>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</si>
  <si>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</si>
  <si>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</si>
  <si>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</si>
  <si>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</si>
  <si>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</si>
  <si>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</si>
  <si>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</si>
  <si>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</si>
  <si>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</si>
  <si>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</si>
  <si>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</si>
  <si>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</si>
  <si>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</si>
  <si>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</si>
  <si>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</si>
  <si>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</si>
  <si>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</si>
  <si>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</si>
  <si>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</si>
  <si>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</si>
  <si>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</si>
  <si>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</si>
  <si>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</si>
  <si>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</si>
  <si>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</si>
  <si>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</si>
  <si>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</si>
  <si>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</si>
  <si>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</si>
  <si>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</si>
  <si>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</si>
  <si>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</si>
  <si>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</si>
  <si>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</si>
  <si>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</si>
  <si>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</si>
  <si>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</si>
  <si>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</si>
  <si>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</si>
  <si>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</si>
  <si>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</si>
  <si>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</si>
  <si>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</si>
  <si>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</si>
  <si>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</si>
  <si>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</si>
  <si>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</si>
  <si>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</si>
  <si>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</si>
  <si>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</si>
  <si>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</si>
  <si>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</si>
  <si>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</si>
  <si>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</si>
  <si>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</si>
  <si>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</si>
  <si>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</si>
  <si>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</si>
  <si>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</si>
  <si>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</si>
  <si>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</si>
  <si>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</si>
  <si>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</si>
  <si>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</si>
  <si>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</si>
  <si>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</si>
  <si>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</si>
  <si>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</si>
  <si>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</si>
  <si>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</si>
  <si>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</si>
  <si>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</si>
  <si>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</si>
  <si>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</si>
  <si>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</si>
  <si>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</si>
  <si>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</si>
  <si>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</si>
  <si>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</si>
  <si>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</si>
  <si>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</si>
  <si>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</si>
  <si>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</si>
  <si>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</si>
  <si>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</si>
  <si>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</si>
  <si>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</si>
  <si>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</si>
  <si>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</si>
  <si>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</si>
  <si>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</si>
  <si>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</si>
  <si>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</si>
  <si>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</si>
  <si>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</si>
  <si>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</si>
  <si>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</si>
  <si>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</si>
  <si>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</si>
  <si>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</si>
  <si>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</si>
  <si>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</si>
  <si>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</si>
  <si>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</si>
  <si>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</si>
  <si>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</si>
  <si>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</si>
  <si>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</si>
  <si>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</si>
  <si>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</si>
  <si>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</si>
  <si>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</si>
  <si>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</si>
  <si>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</si>
  <si>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</si>
  <si>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</si>
  <si>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</si>
  <si>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</si>
  <si>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</si>
  <si>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</si>
  <si>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</si>
  <si>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</si>
  <si>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</si>
  <si>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</si>
  <si>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</si>
  <si>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</si>
  <si>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</si>
  <si>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</si>
  <si>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</si>
  <si>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</si>
  <si>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</si>
  <si>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</si>
  <si>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</si>
  <si>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</si>
  <si>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</si>
  <si>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</si>
  <si>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</si>
  <si>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</si>
  <si>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</si>
  <si>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</si>
  <si>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</si>
  <si>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</si>
  <si>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</si>
  <si>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</si>
  <si>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</si>
  <si>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</si>
  <si>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</si>
  <si>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</si>
  <si>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</si>
  <si>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</si>
  <si>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</si>
  <si>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</si>
  <si>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</si>
  <si>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</si>
  <si>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</si>
  <si>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</si>
  <si>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</si>
  <si>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</si>
  <si>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</si>
  <si>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</si>
  <si>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</si>
  <si>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</si>
  <si>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</si>
  <si>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</si>
  <si>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</si>
  <si>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</si>
  <si>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</si>
  <si>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</si>
  <si>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</si>
  <si>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</si>
  <si>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</si>
  <si>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</si>
  <si>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</si>
  <si>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</si>
  <si>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</si>
  <si>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</si>
  <si>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</si>
  <si>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</si>
  <si>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</si>
  <si>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</si>
  <si>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</si>
  <si>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</si>
  <si>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</si>
  <si>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</si>
  <si>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</si>
  <si>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</si>
  <si>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</si>
  <si>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</si>
  <si>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</si>
  <si>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</si>
  <si>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</si>
  <si>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</si>
  <si>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</si>
  <si>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</si>
  <si>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</si>
  <si>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</si>
  <si>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</si>
  <si>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</si>
  <si>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</si>
  <si>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</si>
  <si>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</si>
  <si>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</si>
  <si>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</si>
  <si>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</si>
  <si>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</si>
  <si>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</si>
  <si>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</si>
  <si>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</si>
  <si>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</si>
  <si>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</si>
  <si>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</si>
  <si>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</si>
  <si>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</si>
  <si>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</si>
  <si>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</si>
  <si>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</si>
  <si>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</si>
  <si>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</si>
  <si>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</si>
  <si>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</si>
  <si>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</si>
  <si>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</si>
  <si>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</si>
  <si>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</si>
  <si>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</si>
  <si>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</si>
  <si>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</si>
  <si>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</si>
  <si>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</si>
  <si>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</si>
  <si>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</si>
  <si>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</si>
  <si>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</si>
  <si>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</si>
  <si>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</si>
  <si>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</si>
  <si>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</si>
  <si>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</si>
  <si>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</si>
  <si>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</si>
  <si>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</si>
  <si>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</si>
  <si>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</si>
  <si>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</si>
  <si>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</si>
  <si>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</si>
  <si>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</si>
  <si>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</si>
  <si>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</si>
  <si>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</si>
  <si>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</si>
  <si>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</si>
  <si>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</si>
  <si>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</si>
  <si>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</si>
  <si>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</si>
  <si>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</si>
  <si>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</si>
  <si>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</si>
  <si>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</si>
  <si>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</si>
  <si>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</si>
  <si>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</si>
  <si>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</si>
  <si>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</si>
  <si>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</si>
  <si>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</si>
  <si>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</si>
  <si>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</si>
  <si>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</si>
  <si>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</si>
  <si>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</si>
  <si>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</si>
  <si>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</si>
  <si>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</si>
  <si>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</si>
  <si>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</si>
  <si>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</si>
  <si>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</si>
  <si>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</si>
  <si>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</si>
  <si>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</si>
  <si>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</si>
  <si>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</si>
  <si>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</si>
  <si>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</si>
  <si>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</si>
  <si>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</si>
  <si>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</si>
  <si>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</si>
  <si>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</si>
  <si>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</si>
  <si>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</si>
  <si>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</si>
  <si>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</si>
  <si>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</si>
  <si>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</si>
  <si>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</si>
  <si>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</si>
  <si>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</si>
  <si>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</si>
  <si>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</si>
  <si>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</si>
  <si>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</si>
  <si>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</si>
  <si>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</si>
  <si>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</si>
  <si>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</si>
  <si>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</si>
  <si>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</si>
  <si>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</si>
  <si>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</si>
  <si>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</si>
  <si>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</si>
  <si>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</si>
  <si>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</si>
  <si>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</si>
  <si>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</si>
  <si>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</si>
  <si>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</si>
  <si>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</si>
  <si>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</si>
  <si>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</si>
  <si>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</si>
  <si>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</si>
  <si>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</si>
  <si>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</si>
  <si>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</si>
  <si>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</si>
  <si>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</si>
  <si>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</si>
  <si>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</si>
  <si>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</si>
  <si>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</si>
  <si>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</si>
  <si>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</si>
  <si>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</si>
  <si>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</si>
  <si>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</si>
  <si>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</si>
  <si>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</si>
  <si>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</si>
  <si>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</si>
  <si>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</si>
  <si>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</si>
  <si>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</si>
  <si>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</si>
  <si>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</si>
  <si>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</si>
  <si>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</si>
  <si>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</si>
  <si>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</si>
  <si>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</si>
  <si>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</si>
  <si>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</si>
  <si>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</si>
  <si>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</si>
  <si>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</si>
  <si>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</si>
  <si>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</si>
  <si>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</si>
  <si>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</si>
  <si>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</si>
  <si>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</si>
  <si>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</si>
  <si>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</si>
  <si>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</si>
  <si>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</si>
  <si>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</si>
  <si>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</si>
  <si>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</si>
  <si>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</si>
  <si>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</si>
  <si>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</si>
  <si>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</si>
  <si>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</si>
  <si>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</si>
  <si>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</si>
  <si>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</si>
  <si>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</si>
  <si>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</si>
  <si>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</si>
  <si>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</si>
  <si>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</si>
  <si>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</si>
  <si>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</si>
  <si>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</si>
  <si>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</si>
  <si>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</si>
  <si>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</si>
  <si>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</si>
  <si>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</si>
  <si>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</si>
  <si>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</si>
  <si>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</si>
  <si>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</si>
  <si>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</si>
  <si>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</si>
  <si>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</si>
  <si>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</si>
  <si>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</si>
  <si>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</si>
  <si>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</si>
  <si>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</si>
  <si>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</si>
  <si>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</si>
  <si>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</si>
  <si>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</si>
  <si>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</si>
  <si>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</si>
  <si>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</si>
  <si>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</si>
  <si>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</si>
  <si>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</si>
  <si>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</si>
  <si>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</si>
  <si>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</si>
  <si>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</si>
  <si>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</si>
  <si>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</si>
  <si>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</si>
  <si>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</si>
  <si>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</si>
  <si>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</si>
  <si>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</si>
  <si>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</si>
  <si>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</si>
  <si>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</si>
  <si>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</si>
  <si>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</si>
  <si>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</si>
  <si>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</si>
  <si>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</si>
  <si>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</si>
  <si>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</si>
  <si>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</si>
  <si>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</si>
  <si>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</si>
  <si>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</si>
  <si>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</si>
  <si>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</si>
  <si>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</si>
  <si>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</si>
  <si>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</si>
  <si>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</si>
  <si>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</si>
  <si>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</si>
  <si>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</si>
  <si>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</si>
  <si>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</si>
  <si>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</si>
  <si>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</si>
  <si>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</si>
  <si>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</si>
  <si>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</si>
  <si>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</si>
  <si>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</si>
  <si>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</si>
  <si>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</si>
  <si>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</si>
  <si>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</si>
  <si>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</si>
  <si>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</si>
  <si>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</si>
  <si>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</si>
  <si>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</si>
  <si>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</si>
  <si>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</si>
  <si>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</si>
  <si>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</si>
  <si>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</si>
  <si>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</si>
  <si>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</si>
  <si>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</si>
  <si>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</si>
  <si>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</si>
  <si>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</si>
  <si>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</si>
  <si>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</si>
  <si>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</si>
  <si>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</si>
  <si>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</si>
  <si>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</si>
  <si>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</si>
  <si>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</si>
  <si>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</si>
  <si>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</si>
  <si>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</si>
  <si>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</si>
  <si>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</si>
  <si>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</si>
  <si>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</si>
  <si>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</si>
  <si>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</si>
  <si>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</si>
  <si>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</si>
  <si>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</si>
  <si>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</si>
  <si>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</si>
  <si>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</si>
  <si>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</si>
  <si>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</si>
  <si>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</si>
  <si>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</si>
  <si>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</si>
  <si>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</si>
  <si>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</si>
  <si>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</si>
  <si>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</si>
  <si>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</si>
  <si>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</si>
  <si>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</si>
  <si>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</si>
  <si>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</si>
  <si>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</si>
  <si>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</si>
  <si>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</si>
  <si>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</si>
  <si>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</si>
  <si>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</si>
  <si>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</si>
  <si>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</si>
  <si>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</si>
  <si>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</si>
  <si>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</si>
  <si>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</si>
  <si>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</si>
  <si>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</si>
  <si>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</si>
  <si>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</si>
  <si>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</si>
  <si>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</si>
  <si>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</si>
  <si>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</si>
  <si>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</si>
  <si>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</si>
  <si>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</si>
  <si>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</si>
  <si>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</si>
  <si>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</si>
  <si>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</si>
  <si>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</si>
  <si>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</si>
  <si>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</si>
  <si>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</si>
  <si>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</si>
  <si>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</si>
  <si>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</si>
  <si>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</si>
  <si>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</si>
  <si>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</si>
  <si>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</si>
  <si>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</si>
  <si>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</si>
  <si>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</si>
  <si>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</si>
  <si>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</si>
  <si>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</si>
  <si>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</si>
  <si>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</si>
  <si>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</si>
  <si>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</si>
  <si>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</si>
  <si>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</si>
  <si>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</si>
  <si>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</si>
  <si>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</si>
  <si>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</si>
  <si>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</si>
  <si>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</si>
  <si>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</si>
  <si>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</si>
  <si>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</si>
  <si>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</si>
  <si>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</si>
  <si>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</si>
  <si>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</si>
  <si>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</si>
  <si>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</si>
  <si>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</si>
  <si>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</si>
  <si>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</si>
  <si>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</si>
  <si>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</si>
  <si>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</si>
  <si>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</si>
  <si>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</si>
  <si>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</si>
  <si>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</si>
  <si>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</si>
  <si>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</si>
  <si>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</si>
  <si>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</si>
  <si>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</si>
  <si>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</si>
  <si>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</si>
  <si>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</si>
  <si>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</si>
  <si>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</si>
  <si>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</si>
  <si>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</si>
  <si>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</si>
  <si>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</si>
  <si>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</si>
  <si>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</si>
  <si>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</si>
  <si>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</si>
  <si>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</si>
  <si>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</si>
  <si>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</si>
  <si>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</si>
  <si>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</si>
  <si>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</si>
  <si>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</si>
  <si>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</si>
  <si>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</si>
  <si>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</si>
  <si>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</si>
  <si>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</si>
  <si>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</si>
  <si>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</si>
  <si>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</si>
  <si>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</si>
  <si>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</si>
  <si>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</si>
  <si>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</si>
  <si>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</si>
  <si>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</si>
  <si>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</si>
  <si>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</si>
  <si>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</si>
  <si>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</si>
  <si>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</si>
  <si>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</si>
  <si>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</si>
  <si>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</si>
  <si>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</si>
  <si>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</si>
  <si>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</si>
  <si>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</si>
  <si>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</si>
  <si>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</si>
  <si>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</si>
  <si>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</si>
  <si>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</si>
  <si>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</si>
  <si>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</si>
  <si>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</si>
  <si>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</si>
  <si>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</si>
  <si>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</si>
  <si>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</si>
  <si>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</si>
  <si>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</si>
  <si>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</si>
  <si>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</si>
  <si>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</si>
  <si>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</si>
  <si>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</si>
  <si>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</si>
  <si>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</si>
  <si>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</si>
  <si>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</si>
  <si>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</si>
  <si>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</si>
  <si>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</si>
  <si>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</si>
  <si>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</si>
  <si>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</si>
  <si>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</si>
  <si>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</si>
  <si>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</si>
  <si>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</si>
  <si>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</si>
  <si>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</si>
  <si>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</si>
  <si>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</si>
  <si>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</si>
  <si>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</si>
  <si>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</si>
  <si>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</si>
  <si>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</si>
  <si>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</si>
  <si>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</si>
  <si>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</si>
  <si>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</si>
  <si>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</si>
  <si>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</si>
  <si>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</si>
  <si>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</si>
  <si>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</si>
  <si>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</si>
  <si>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</si>
  <si>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</si>
  <si>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</si>
  <si>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</si>
  <si>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</si>
  <si>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</si>
  <si>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</si>
  <si>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</si>
  <si>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</si>
  <si>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</si>
  <si>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</si>
  <si>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</si>
  <si>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</si>
  <si>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</si>
  <si>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</si>
  <si>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</si>
  <si>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</si>
  <si>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</si>
  <si>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</si>
  <si>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</si>
  <si>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</si>
  <si>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</si>
  <si>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</si>
  <si>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</si>
  <si>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</si>
  <si>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</si>
  <si>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</si>
  <si>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</si>
  <si>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</si>
  <si>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</si>
  <si>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</si>
  <si>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</si>
  <si>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</si>
  <si>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</si>
  <si>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</si>
  <si>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</si>
  <si>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</si>
  <si>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</si>
  <si>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</si>
  <si>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</si>
  <si>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</si>
  <si>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</si>
  <si>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</si>
  <si>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</si>
  <si>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</si>
  <si>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</si>
  <si>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</si>
  <si>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</si>
  <si>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</si>
  <si>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</si>
  <si>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</si>
  <si>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</si>
  <si>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</si>
  <si>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</si>
  <si>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</si>
  <si>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</si>
  <si>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</si>
  <si>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</si>
  <si>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</si>
  <si>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</si>
  <si>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</si>
  <si>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</si>
  <si>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</si>
  <si>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</si>
  <si>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</si>
  <si>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</si>
  <si>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</si>
  <si>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</si>
  <si>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</si>
  <si>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</si>
  <si>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</si>
  <si>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</si>
  <si>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</si>
  <si>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</si>
  <si>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</si>
  <si>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</si>
  <si>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</si>
  <si>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</si>
  <si>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</si>
  <si>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</si>
  <si>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</si>
  <si>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</si>
  <si>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</si>
  <si>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</si>
  <si>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</si>
  <si>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</si>
  <si>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</si>
  <si>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</si>
  <si>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</si>
  <si>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</si>
  <si>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</si>
  <si>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</si>
  <si>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</si>
  <si>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</si>
  <si>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</si>
  <si>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</si>
  <si>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</si>
  <si>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</si>
  <si>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</si>
  <si>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</si>
  <si>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</si>
  <si>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</si>
  <si>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</si>
  <si>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</si>
  <si>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</si>
  <si>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</si>
  <si>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</si>
  <si>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</si>
  <si>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</si>
  <si>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</si>
  <si>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</si>
  <si>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</si>
  <si>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</si>
  <si>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</si>
  <si>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</si>
  <si>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</si>
  <si>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</si>
  <si>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</si>
  <si>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</si>
  <si>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</si>
  <si>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</si>
  <si>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</si>
  <si>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</si>
  <si>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</si>
  <si>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</si>
  <si>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</si>
  <si>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</si>
  <si>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</si>
  <si>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</si>
  <si>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</si>
  <si>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</si>
  <si>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</si>
  <si>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</si>
  <si>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</si>
  <si>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</si>
  <si>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</si>
  <si>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</si>
  <si>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</si>
  <si>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</si>
  <si>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</si>
  <si>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</si>
  <si>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</si>
  <si>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</si>
  <si>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</si>
  <si>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</si>
  <si>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</si>
  <si>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</si>
  <si>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</si>
  <si>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</si>
  <si>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</si>
  <si>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</si>
  <si>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</si>
  <si>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</si>
  <si>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</si>
  <si>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</si>
  <si>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</si>
  <si>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</si>
  <si>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</si>
  <si>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</si>
  <si>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</si>
  <si>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</si>
  <si>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</si>
  <si>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</si>
  <si>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</si>
  <si>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</si>
  <si>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</si>
  <si>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</si>
  <si>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</si>
  <si>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</si>
  <si>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</si>
  <si>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</si>
  <si>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</si>
  <si>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</si>
  <si>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</si>
  <si>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</si>
  <si>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</si>
  <si>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</si>
  <si>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</si>
  <si>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</si>
  <si>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</si>
  <si>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</si>
  <si>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</si>
  <si>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</si>
  <si>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</si>
  <si>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</si>
  <si>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</si>
  <si>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</si>
  <si>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</si>
  <si>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</si>
  <si>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</si>
  <si>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</si>
  <si>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</si>
  <si>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</si>
  <si>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</si>
  <si>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</si>
  <si>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</si>
  <si>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</si>
  <si>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</si>
  <si>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</si>
  <si>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</si>
  <si>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</si>
  <si>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</si>
  <si>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</si>
  <si>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</si>
  <si>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</si>
  <si>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</si>
  <si>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</si>
  <si>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</si>
  <si>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</si>
  <si>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</si>
  <si>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</si>
  <si>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</si>
  <si>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</si>
  <si>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</si>
  <si>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</si>
  <si>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</si>
  <si>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</si>
  <si>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</si>
  <si>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</si>
  <si>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</si>
  <si>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</si>
  <si>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</si>
  <si>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</si>
  <si>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</si>
  <si>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</si>
  <si>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</si>
  <si>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</si>
  <si>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</si>
  <si>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</si>
  <si>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</si>
  <si>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</si>
  <si>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</si>
  <si>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</si>
  <si>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</si>
  <si>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</si>
  <si>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</si>
  <si>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</si>
  <si>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</si>
  <si>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</si>
  <si>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</si>
  <si>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</si>
  <si>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</si>
  <si>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</si>
  <si>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</si>
  <si>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</si>
  <si>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</si>
  <si>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</si>
  <si>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</si>
  <si>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</si>
  <si>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</si>
  <si>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</si>
  <si>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</si>
  <si>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</si>
  <si>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</si>
  <si>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</si>
  <si>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</si>
  <si>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</si>
  <si>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</si>
  <si>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</si>
  <si>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</si>
  <si>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</si>
  <si>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</si>
  <si>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</si>
  <si>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</si>
  <si>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</si>
  <si>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</si>
  <si>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</si>
  <si>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</si>
  <si>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</si>
  <si>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</si>
  <si>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</si>
  <si>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</si>
  <si>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</si>
  <si>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</si>
  <si>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</si>
  <si>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</si>
  <si>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</si>
  <si>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</si>
  <si>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</si>
  <si>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</si>
  <si>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</si>
  <si>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</si>
  <si>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</si>
  <si>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</si>
  <si>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</si>
  <si>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</si>
  <si>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</si>
  <si>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</si>
  <si>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</si>
  <si>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</si>
  <si>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</si>
  <si>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</si>
  <si>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</si>
  <si>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</si>
  <si>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</si>
  <si>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</si>
  <si>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</si>
  <si>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</si>
  <si>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</si>
  <si>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</si>
  <si>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</si>
  <si>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</si>
  <si>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</si>
  <si>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</si>
  <si>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</si>
  <si>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</si>
  <si>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</si>
  <si>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</si>
  <si>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</si>
  <si>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</si>
  <si>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</si>
  <si>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</si>
  <si>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</si>
  <si>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</si>
  <si>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</si>
  <si>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</si>
  <si>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</si>
  <si>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</si>
  <si>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</si>
  <si>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</si>
  <si>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</si>
  <si>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</si>
  <si>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</si>
  <si>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</si>
  <si>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</si>
  <si>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</si>
  <si>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</si>
  <si>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</si>
  <si>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</si>
  <si>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</si>
  <si>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</si>
  <si>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</si>
  <si>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</si>
  <si>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</si>
  <si>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</si>
  <si>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</si>
  <si>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</si>
  <si>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</si>
  <si>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</si>
  <si>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</si>
  <si>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</si>
  <si>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</si>
  <si>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</si>
  <si>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</si>
  <si>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</si>
  <si>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</si>
  <si>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</si>
  <si>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</si>
  <si>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</si>
  <si>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</si>
  <si>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</si>
  <si>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</si>
  <si>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</si>
  <si>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</si>
  <si>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</si>
  <si>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</si>
  <si>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</si>
  <si>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</si>
  <si>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</si>
  <si>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</si>
  <si>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</si>
  <si>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</si>
  <si>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</si>
  <si>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</si>
  <si>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</si>
  <si>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</si>
  <si>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</si>
  <si>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</si>
  <si>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</si>
  <si>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</si>
  <si>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</si>
  <si>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</si>
  <si>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</si>
  <si>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</si>
  <si>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</si>
  <si>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</si>
  <si>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</si>
  <si>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</si>
  <si>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</si>
  <si>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</si>
  <si>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</si>
  <si>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</si>
  <si>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</si>
  <si>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</si>
  <si>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</si>
  <si>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</si>
  <si>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</si>
  <si>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</si>
  <si>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</si>
  <si>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</si>
  <si>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</si>
  <si>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</si>
  <si>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</si>
  <si>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</si>
  <si>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</si>
  <si>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</si>
  <si>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</si>
  <si>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</si>
  <si>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</si>
  <si>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</si>
  <si>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</si>
  <si>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</si>
  <si>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</si>
  <si>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</si>
  <si>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</si>
  <si>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</si>
  <si>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</si>
  <si>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</si>
  <si>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</si>
  <si>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</si>
  <si>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</si>
  <si>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</si>
  <si>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</si>
  <si>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</si>
  <si>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</si>
  <si>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</si>
  <si>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</si>
  <si>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</si>
  <si>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</si>
  <si>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</si>
  <si>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</si>
  <si>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</si>
  <si>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</si>
  <si>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</si>
  <si>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</si>
  <si>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</si>
  <si>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</si>
  <si>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</si>
  <si>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</si>
  <si>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</si>
  <si>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</si>
  <si>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</si>
  <si>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</si>
  <si>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</si>
  <si>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</si>
  <si>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</si>
  <si>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</si>
  <si>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</si>
  <si>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</si>
  <si>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</si>
  <si>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</si>
  <si>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</si>
  <si>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</si>
  <si>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</si>
  <si>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</si>
  <si>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</si>
  <si>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</si>
  <si>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</si>
  <si>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</si>
  <si>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</si>
  <si>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</si>
  <si>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</si>
  <si>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</si>
  <si>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</si>
  <si>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</si>
  <si>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</si>
  <si>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</si>
  <si>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</si>
  <si>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</si>
  <si>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</si>
  <si>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</si>
  <si>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</si>
  <si>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</si>
  <si>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</si>
  <si>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</si>
  <si>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</si>
  <si>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</si>
  <si>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</si>
  <si>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</si>
  <si>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</si>
  <si>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</si>
  <si>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</si>
  <si>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</si>
  <si>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</si>
  <si>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</si>
  <si>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</si>
  <si>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</si>
  <si>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</si>
  <si>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</si>
  <si>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</si>
  <si>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</si>
  <si>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</si>
  <si>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</si>
  <si>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</si>
  <si>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</si>
  <si>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</si>
  <si>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</si>
  <si>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</si>
  <si>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</si>
  <si>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</si>
  <si>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</si>
  <si>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</si>
  <si>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</si>
  <si>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</si>
  <si>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</si>
  <si>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</si>
  <si>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</si>
  <si>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</si>
  <si>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</si>
  <si>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</si>
  <si>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</si>
  <si>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</si>
  <si>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</si>
  <si>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</si>
  <si>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</si>
  <si>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</si>
  <si>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</si>
  <si>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</si>
  <si>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</si>
  <si>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</si>
  <si>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</si>
  <si>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</si>
  <si>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</si>
  <si>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</si>
  <si>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</si>
  <si>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</si>
  <si>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</si>
  <si>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</si>
  <si>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</si>
  <si>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</si>
  <si>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</si>
  <si>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</si>
  <si>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</si>
  <si>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</si>
  <si>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</si>
  <si>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</si>
  <si>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</si>
  <si>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</si>
  <si>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</si>
  <si>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</si>
  <si>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</si>
  <si>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</si>
  <si>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</si>
  <si>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</si>
  <si>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</si>
  <si>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</si>
  <si>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</si>
  <si>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</si>
  <si>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</si>
  <si>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</si>
  <si>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</si>
  <si>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</si>
  <si>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</si>
  <si>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</si>
  <si>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</si>
  <si>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</si>
  <si>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</si>
  <si>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</si>
  <si>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</si>
  <si>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</si>
  <si>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</si>
  <si>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</si>
  <si>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</si>
  <si>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</si>
  <si>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</si>
  <si>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</si>
  <si>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</si>
  <si>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</si>
  <si>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</si>
  <si>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</si>
  <si>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</si>
  <si>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</si>
  <si>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</si>
  <si>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</si>
  <si>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</si>
  <si>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</si>
  <si>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</si>
  <si>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</si>
  <si>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</si>
  <si>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</si>
  <si>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</si>
  <si>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</si>
  <si>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</si>
  <si>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</si>
  <si>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</si>
  <si>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</si>
  <si>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</si>
  <si>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</si>
  <si>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</si>
  <si>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</si>
  <si>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</si>
  <si>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</si>
  <si>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</si>
  <si>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</si>
  <si>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</si>
  <si>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</si>
  <si>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</si>
  <si>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</si>
  <si>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</si>
  <si>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</si>
  <si>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</si>
  <si>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</si>
  <si>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</si>
  <si>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</si>
  <si>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</si>
  <si>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</si>
  <si>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</si>
  <si>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</si>
  <si>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</si>
  <si>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</si>
  <si>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</si>
  <si>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</si>
  <si>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</si>
  <si>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</si>
  <si>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</si>
  <si>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</si>
  <si>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</si>
  <si>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</si>
  <si>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</si>
  <si>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</si>
  <si>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</si>
  <si>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</si>
  <si>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</si>
  <si>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</si>
  <si>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</si>
  <si>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</si>
  <si>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</si>
  <si>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</si>
  <si>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</si>
  <si>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</si>
  <si>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</si>
  <si>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</si>
  <si>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</si>
  <si>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</si>
  <si>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</si>
  <si>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</si>
  <si>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</si>
  <si>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</si>
  <si>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</si>
  <si>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</si>
  <si>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</si>
  <si>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</si>
  <si>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</si>
  <si>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</si>
  <si>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</si>
  <si>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</si>
  <si>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</si>
  <si>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</si>
  <si>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</si>
  <si>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</si>
  <si>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</si>
  <si>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</si>
  <si>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</si>
  <si>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</si>
  <si>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</si>
  <si>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</si>
  <si>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</si>
  <si>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</si>
  <si>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</si>
  <si>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</si>
  <si>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</si>
  <si>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</si>
  <si>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</si>
  <si>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</si>
  <si>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</si>
  <si>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</si>
  <si>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</si>
  <si>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</si>
  <si>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</si>
  <si>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</si>
  <si>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</si>
  <si>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</si>
  <si>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</si>
  <si>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</si>
  <si>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</si>
  <si>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</si>
  <si>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</si>
  <si>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</si>
  <si>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</si>
  <si>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</si>
  <si>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</si>
  <si>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</si>
  <si>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</si>
  <si>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</si>
  <si>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</si>
  <si>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</si>
  <si>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</si>
  <si>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</si>
  <si>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</si>
  <si>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</si>
  <si>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</si>
  <si>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</si>
  <si>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</si>
  <si>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</si>
  <si>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</si>
  <si>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</si>
  <si>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</si>
  <si>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</si>
  <si>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</si>
  <si>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</si>
  <si>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</si>
  <si>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</si>
  <si>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</si>
  <si>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</si>
  <si>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</si>
  <si>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</si>
  <si>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</si>
  <si>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</si>
  <si>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</si>
  <si>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</si>
  <si>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</si>
  <si>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</si>
  <si>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</si>
  <si>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</si>
  <si>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</si>
  <si>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</si>
  <si>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</si>
  <si>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</si>
  <si>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</si>
  <si>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</si>
  <si>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</si>
  <si>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</si>
  <si>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</si>
  <si>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</si>
  <si>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</si>
  <si>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</si>
  <si>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</si>
  <si>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</si>
  <si>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</si>
  <si>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</si>
  <si>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</si>
  <si>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</si>
  <si>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</si>
  <si>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</si>
  <si>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</si>
  <si>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</si>
  <si>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</si>
  <si>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</si>
  <si>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</si>
  <si>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</si>
  <si>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</si>
  <si>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</si>
  <si>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</si>
  <si>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</si>
  <si>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</si>
  <si>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</si>
  <si>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</si>
  <si>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</si>
  <si>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</si>
  <si>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</si>
  <si>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</si>
  <si>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</si>
  <si>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</si>
  <si>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</si>
  <si>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</si>
  <si>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</si>
  <si>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</si>
  <si>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</si>
  <si>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</si>
  <si>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</si>
  <si>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</si>
  <si>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</si>
  <si>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</si>
  <si>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</si>
  <si>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</si>
  <si>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</si>
  <si>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</si>
  <si>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</si>
  <si>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</si>
  <si>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</si>
  <si>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</si>
  <si>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</si>
  <si>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</si>
  <si>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</si>
  <si>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</si>
  <si>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</si>
  <si>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</si>
  <si>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</si>
  <si>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</si>
  <si>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</si>
  <si>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</si>
  <si>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</si>
  <si>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</si>
  <si>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</si>
  <si>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</si>
  <si>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</si>
  <si>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</si>
  <si>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</si>
  <si>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</si>
  <si>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</si>
  <si>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</si>
  <si>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</si>
  <si>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</si>
  <si>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</si>
  <si>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</si>
  <si>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</si>
  <si>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</si>
  <si>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</si>
  <si>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</si>
  <si>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</si>
  <si>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</si>
  <si>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</si>
  <si>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</si>
  <si>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</si>
  <si>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</si>
  <si>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</si>
  <si>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</si>
  <si>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</si>
  <si>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</si>
  <si>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</si>
  <si>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</si>
  <si>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</si>
  <si>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</si>
  <si>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</si>
  <si>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</si>
  <si>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</si>
  <si>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</si>
  <si>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</si>
  <si>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</si>
  <si>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</si>
  <si>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</si>
  <si>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</si>
  <si>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</si>
  <si>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</si>
  <si>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</si>
  <si>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</si>
  <si>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</si>
  <si>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</si>
  <si>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</si>
  <si>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</si>
  <si>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</si>
  <si>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</si>
  <si>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</si>
  <si>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</si>
  <si>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</si>
  <si>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</si>
  <si>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</si>
  <si>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</si>
  <si>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</si>
  <si>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</si>
  <si>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</si>
  <si>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</si>
  <si>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</si>
  <si>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</si>
  <si>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</si>
  <si>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</si>
  <si>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</si>
  <si>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</si>
  <si>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</si>
  <si>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</si>
  <si>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</si>
  <si>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</si>
  <si>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</si>
  <si>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</si>
  <si>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</si>
  <si>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</si>
  <si>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</si>
  <si>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</si>
  <si>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</si>
  <si>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</si>
  <si>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</si>
  <si>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</si>
  <si>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</si>
  <si>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</si>
  <si>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</si>
  <si>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</si>
  <si>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</si>
  <si>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</si>
  <si>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</si>
  <si>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</si>
  <si>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</si>
  <si>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</si>
  <si>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</si>
  <si>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</si>
  <si>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</si>
  <si>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</si>
  <si>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</si>
  <si>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</si>
  <si>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</si>
  <si>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</si>
  <si>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</si>
  <si>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</si>
  <si>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</si>
  <si>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</si>
  <si>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</si>
  <si>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</si>
  <si>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</si>
  <si>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</si>
  <si>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</si>
  <si>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</si>
  <si>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</si>
  <si>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</si>
  <si>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</si>
  <si>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</si>
  <si>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</si>
  <si>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</si>
  <si>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</si>
  <si>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</si>
  <si>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</si>
  <si>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</si>
  <si>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</si>
  <si>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</si>
  <si>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</si>
  <si>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</si>
  <si>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</si>
  <si>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</si>
  <si>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</si>
  <si>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</si>
  <si>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</si>
  <si>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</si>
  <si>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</si>
  <si>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</si>
  <si>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</si>
  <si>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</si>
  <si>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</si>
  <si>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</si>
  <si>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</si>
  <si>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</si>
  <si>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</si>
  <si>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</si>
  <si>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</si>
  <si>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</si>
  <si>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</si>
  <si>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</si>
  <si>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</si>
  <si>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</si>
  <si>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</si>
  <si>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</si>
  <si>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</si>
  <si>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</si>
  <si>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</si>
  <si>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</si>
  <si>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</si>
  <si>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</si>
  <si>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</si>
  <si>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</si>
  <si>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</si>
  <si>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</si>
  <si>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</si>
  <si>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</si>
  <si>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</si>
  <si>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</si>
  <si>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</si>
  <si>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</si>
  <si>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</si>
  <si>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</si>
  <si>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</si>
  <si>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</si>
  <si>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</si>
  <si>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</si>
  <si>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</si>
  <si>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</si>
  <si>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</si>
  <si>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</si>
  <si>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</si>
  <si>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</si>
  <si>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</si>
  <si>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</si>
  <si>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</si>
  <si>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</si>
  <si>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</si>
  <si>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</si>
  <si>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</si>
  <si>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</si>
  <si>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</si>
  <si>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</si>
  <si>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</si>
  <si>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</si>
  <si>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</si>
  <si>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</si>
  <si>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</si>
  <si>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</si>
  <si>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</si>
  <si>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</si>
  <si>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</si>
  <si>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</si>
  <si>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</si>
  <si>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</si>
  <si>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</si>
  <si>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</si>
  <si>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</si>
  <si>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</si>
  <si>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</si>
  <si>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</si>
  <si>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</si>
  <si>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</si>
  <si>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</si>
  <si>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</si>
  <si>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</si>
  <si>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</si>
  <si>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</si>
  <si>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</si>
  <si>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</si>
  <si>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</si>
  <si>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</si>
  <si>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</si>
  <si>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</si>
  <si>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</si>
  <si>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</si>
  <si>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</si>
  <si>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</si>
  <si>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</si>
  <si>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</si>
  <si>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</si>
  <si>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</si>
  <si>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</si>
  <si>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</si>
  <si>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</si>
  <si>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</si>
  <si>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</si>
  <si>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</si>
  <si>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</si>
  <si>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</si>
  <si>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</si>
  <si>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</si>
  <si>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</si>
  <si>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</si>
  <si>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</si>
  <si>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</si>
  <si>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</si>
  <si>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</si>
  <si>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</si>
  <si>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</si>
  <si>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</si>
  <si>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</si>
  <si>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</si>
  <si>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</si>
  <si>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</si>
  <si>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</si>
  <si>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</si>
  <si>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</si>
  <si>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</si>
  <si>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</si>
  <si>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</si>
  <si>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</si>
  <si>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</si>
  <si>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</si>
  <si>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</si>
  <si>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</si>
  <si>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</si>
  <si>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</si>
  <si>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</si>
  <si>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</si>
  <si>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</si>
  <si>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</si>
  <si>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</si>
  <si>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</si>
  <si>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</si>
  <si>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</si>
  <si>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</si>
  <si>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</si>
  <si>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</si>
  <si>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</si>
  <si>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</si>
  <si>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</si>
  <si>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</si>
  <si>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</si>
  <si>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</si>
  <si>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</si>
  <si>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</si>
  <si>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</si>
  <si>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</si>
  <si>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</si>
  <si>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</si>
  <si>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</si>
  <si>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</si>
  <si>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</si>
  <si>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</si>
  <si>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</si>
  <si>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</si>
  <si>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</si>
  <si>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</si>
  <si>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</si>
  <si>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</si>
  <si>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</si>
  <si>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</si>
  <si>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</si>
  <si>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</si>
  <si>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</si>
  <si>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</si>
  <si>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</si>
  <si>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</si>
  <si>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</si>
  <si>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</si>
  <si>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</si>
  <si>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</si>
  <si>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</si>
  <si>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</si>
  <si>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</si>
  <si>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</si>
  <si>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</si>
  <si>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</si>
  <si>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</si>
  <si>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</si>
  <si>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</si>
  <si>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</si>
  <si>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</si>
  <si>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</si>
  <si>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</si>
  <si>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</si>
  <si>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</si>
  <si>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</si>
  <si>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</si>
  <si>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</si>
  <si>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</si>
  <si>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</si>
  <si>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</si>
  <si>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</si>
  <si>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</si>
  <si>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</si>
  <si>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</si>
  <si>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</si>
  <si>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</si>
  <si>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</si>
  <si>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</si>
  <si>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</si>
  <si>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</si>
  <si>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</si>
  <si>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</si>
  <si>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</si>
  <si>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</si>
  <si>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</si>
  <si>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</si>
  <si>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</si>
  <si>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</si>
  <si>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</si>
  <si>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</si>
  <si>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</si>
  <si>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</si>
  <si>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</si>
  <si>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</si>
  <si>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</si>
  <si>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</si>
  <si>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</si>
  <si>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</si>
  <si>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</si>
  <si>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</si>
  <si>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</si>
  <si>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</si>
  <si>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</si>
  <si>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</si>
  <si>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</si>
  <si>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</si>
  <si>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</si>
  <si>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</si>
  <si>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</si>
  <si>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</si>
  <si>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</si>
  <si>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</si>
  <si>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</si>
  <si>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</si>
  <si>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</si>
  <si>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</si>
  <si>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</si>
  <si>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</si>
  <si>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</si>
  <si>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</si>
  <si>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</si>
  <si>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</si>
  <si>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</si>
  <si>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</si>
  <si>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</si>
  <si>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</si>
  <si>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</si>
  <si>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</si>
  <si>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</si>
  <si>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</si>
  <si>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</si>
  <si>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</si>
  <si>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</si>
  <si>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</si>
  <si>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</si>
  <si>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</si>
  <si>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</si>
  <si>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</si>
  <si>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</si>
  <si>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</si>
  <si>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</si>
  <si>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</si>
  <si>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</si>
  <si>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</si>
  <si>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</si>
  <si>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</si>
  <si>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</si>
  <si>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</si>
  <si>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</si>
  <si>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</si>
  <si>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</si>
  <si>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</si>
  <si>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</si>
  <si>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</si>
  <si>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</si>
  <si>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</si>
  <si>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</si>
  <si>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</si>
  <si>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</si>
  <si>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</si>
  <si>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</si>
  <si>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</si>
  <si>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</si>
  <si>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</si>
  <si>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</si>
  <si>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</si>
  <si>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</si>
  <si>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</si>
  <si>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</si>
  <si>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</si>
  <si>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</si>
  <si>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</si>
  <si>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</si>
  <si>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</si>
  <si>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</si>
  <si>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</si>
  <si>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</si>
  <si>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</si>
  <si>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</si>
  <si>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</si>
  <si>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</si>
  <si>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</si>
  <si>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</si>
  <si>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</si>
  <si>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</si>
  <si>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</si>
  <si>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</si>
  <si>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</si>
  <si>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</si>
  <si>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</si>
  <si>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</si>
  <si>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</si>
  <si>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</si>
  <si>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</si>
  <si>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</si>
  <si>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</si>
  <si>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</si>
  <si>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</si>
  <si>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</si>
  <si>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</si>
  <si>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</si>
  <si>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</si>
  <si>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</si>
  <si>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</si>
  <si>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</si>
  <si>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</si>
  <si>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</si>
  <si>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</si>
  <si>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</si>
  <si>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</si>
  <si>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</si>
  <si>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</si>
  <si>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</si>
  <si>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</si>
  <si>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</si>
  <si>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</si>
  <si>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</si>
  <si>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</si>
  <si>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</si>
  <si>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</si>
  <si>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</si>
  <si>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</si>
  <si>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</si>
  <si>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</si>
  <si>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</si>
  <si>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</si>
  <si>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</si>
  <si>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</si>
  <si>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</si>
  <si>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</si>
  <si>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</si>
  <si>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</si>
  <si>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</si>
  <si>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</si>
  <si>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</si>
  <si>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</si>
  <si>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</si>
  <si>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</si>
  <si>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</si>
  <si>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</si>
  <si>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</si>
  <si>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</si>
  <si>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</si>
  <si>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</si>
  <si>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</si>
  <si>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</si>
  <si>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</si>
  <si>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</si>
  <si>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</si>
  <si>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</si>
  <si>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</si>
  <si>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</si>
  <si>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</si>
  <si>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</si>
  <si>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</si>
  <si>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</si>
  <si>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</si>
  <si>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</si>
  <si>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</si>
  <si>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</si>
  <si>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</si>
  <si>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</si>
  <si>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</si>
  <si>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</si>
  <si>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</si>
  <si>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</si>
  <si>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</si>
  <si>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</si>
  <si>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</si>
  <si>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</si>
  <si>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</si>
  <si>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</si>
  <si>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</si>
  <si>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</si>
  <si>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</si>
  <si>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</si>
  <si>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</si>
  <si>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</si>
  <si>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</si>
  <si>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</si>
  <si>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</si>
  <si>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</si>
  <si>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</si>
  <si>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</si>
  <si>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</si>
  <si>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</si>
  <si>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</si>
  <si>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</si>
  <si>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</si>
  <si>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</si>
  <si>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</si>
  <si>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</si>
  <si>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</si>
  <si>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</si>
  <si>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</si>
  <si>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</si>
  <si>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</si>
  <si>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</si>
  <si>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</si>
  <si>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</si>
  <si>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</si>
  <si>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</si>
  <si>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</si>
  <si>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</si>
  <si>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</si>
  <si>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</si>
  <si>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</si>
  <si>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</si>
  <si>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</si>
  <si>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</si>
  <si>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</si>
  <si>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</si>
  <si>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</si>
  <si>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</si>
  <si>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</si>
  <si>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</si>
  <si>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</si>
  <si>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</si>
  <si>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</si>
  <si>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</si>
  <si>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</si>
  <si>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</si>
  <si>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</si>
  <si>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</si>
  <si>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</si>
  <si>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</si>
  <si>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</si>
  <si>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</si>
  <si>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</si>
  <si>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</si>
  <si>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</si>
  <si>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</si>
  <si>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</si>
  <si>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</si>
  <si>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</si>
  <si>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</si>
  <si>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</si>
  <si>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</si>
  <si>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</si>
  <si>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</si>
  <si>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</si>
  <si>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</si>
  <si>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</si>
  <si>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</si>
  <si>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</si>
  <si>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</si>
  <si>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</si>
  <si>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</si>
  <si>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</si>
  <si>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</si>
  <si>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</si>
  <si>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</si>
  <si>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</si>
  <si>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</si>
  <si>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</si>
  <si>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</si>
  <si>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</si>
  <si>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</si>
  <si>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</si>
  <si>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</si>
  <si>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</si>
  <si>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</si>
  <si>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</si>
  <si>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</si>
  <si>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</si>
  <si>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</si>
  <si>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</si>
  <si>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</si>
  <si>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</si>
  <si>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</si>
  <si>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</si>
  <si>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</si>
  <si>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</si>
  <si>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</si>
  <si>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</si>
  <si>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</si>
  <si>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</si>
  <si>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</si>
  <si>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</si>
  <si>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</si>
  <si>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</si>
  <si>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</si>
  <si>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</si>
  <si>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</si>
  <si>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</si>
  <si>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</si>
  <si>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</si>
  <si>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</si>
  <si>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</si>
  <si>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</si>
  <si>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</si>
  <si>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</si>
  <si>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</si>
  <si>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</si>
  <si>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</si>
  <si>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</si>
  <si>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</si>
  <si>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</si>
  <si>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</si>
  <si>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</si>
  <si>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</si>
  <si>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</si>
  <si>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</si>
  <si>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</si>
  <si>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</si>
  <si>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</si>
  <si>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</si>
  <si>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</si>
  <si>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</si>
  <si>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</si>
  <si>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</si>
  <si>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</si>
  <si>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</si>
  <si>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</si>
  <si>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</si>
  <si>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</si>
  <si>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</si>
  <si>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</si>
  <si>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</si>
  <si>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</si>
  <si>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</si>
  <si>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</si>
  <si>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</si>
  <si>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</si>
  <si>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</si>
  <si>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</si>
  <si>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</si>
  <si>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</si>
  <si>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</si>
  <si>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</si>
  <si>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</si>
  <si>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</si>
  <si>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</si>
  <si>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</si>
  <si>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</si>
  <si>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</si>
  <si>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</si>
  <si>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</si>
  <si>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</si>
  <si>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</si>
  <si>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</si>
  <si>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</si>
  <si>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</si>
  <si>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</si>
  <si>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</si>
  <si>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</si>
  <si>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</si>
  <si>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</si>
  <si>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</si>
  <si>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</si>
  <si>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</si>
  <si>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</si>
  <si>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</si>
  <si>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</si>
  <si>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</si>
  <si>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</si>
  <si>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</si>
  <si>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</si>
  <si>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</si>
  <si>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</si>
  <si>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</si>
  <si>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</si>
  <si>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</si>
  <si>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</si>
  <si>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</si>
  <si>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</si>
  <si>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</si>
  <si>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</si>
  <si>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</si>
  <si>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</si>
  <si>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</si>
  <si>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</si>
  <si>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</si>
  <si>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</si>
  <si>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</si>
  <si>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</si>
  <si>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</si>
  <si>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</si>
  <si>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</si>
  <si>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</si>
  <si>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</si>
  <si>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</si>
  <si>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</si>
  <si>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</si>
  <si>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</si>
  <si>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</si>
  <si>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</si>
  <si>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</si>
  <si>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</si>
  <si>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</si>
  <si>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</si>
  <si>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</si>
  <si>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</si>
  <si>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</si>
  <si>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</si>
  <si>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</si>
  <si>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</si>
  <si>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</si>
  <si>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</si>
  <si>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</si>
  <si>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</si>
  <si>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</si>
  <si>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</si>
  <si>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</si>
  <si>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</si>
  <si>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</si>
  <si>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</si>
  <si>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</si>
  <si>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</si>
  <si>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</si>
  <si>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</si>
  <si>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</si>
  <si>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</si>
  <si>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</si>
  <si>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</si>
  <si>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</si>
  <si>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</si>
  <si>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</si>
  <si>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</si>
  <si>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</si>
  <si>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</si>
  <si>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</si>
  <si>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</si>
  <si>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</si>
  <si>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</si>
  <si>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</si>
  <si>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</si>
  <si>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</si>
  <si>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</si>
  <si>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</si>
  <si>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</si>
  <si>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</si>
  <si>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</si>
  <si>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</si>
  <si>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</si>
  <si>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</si>
  <si>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</si>
  <si>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</si>
  <si>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</si>
  <si>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</si>
  <si>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</si>
  <si>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</si>
  <si>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</si>
  <si>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</si>
  <si>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</si>
  <si>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</si>
  <si>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</si>
  <si>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</si>
  <si>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</si>
  <si>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</si>
  <si>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</si>
  <si>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</si>
  <si>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</si>
  <si>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</si>
  <si>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</si>
  <si>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</si>
  <si>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</si>
  <si>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</si>
  <si>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</si>
  <si>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</si>
  <si>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</si>
  <si>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</si>
  <si>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</si>
  <si>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</si>
  <si>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</si>
  <si>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</si>
  <si>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</si>
  <si>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</si>
  <si>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</si>
  <si>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</si>
  <si>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</si>
  <si>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</si>
  <si>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</si>
  <si>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</si>
  <si>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</si>
  <si>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</si>
  <si>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</si>
  <si>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</si>
  <si>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</si>
  <si>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</si>
  <si>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</si>
  <si>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</si>
  <si>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</si>
  <si>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</si>
  <si>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</si>
  <si>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</si>
  <si>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</si>
  <si>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</si>
  <si>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</si>
  <si>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</si>
  <si>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</si>
  <si>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</si>
  <si>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</si>
  <si>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</si>
  <si>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</si>
  <si>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</si>
  <si>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</si>
  <si>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</si>
  <si>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</si>
  <si>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</si>
  <si>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</si>
  <si>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</si>
  <si>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</si>
  <si>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</si>
  <si>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</si>
  <si>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</si>
  <si>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</si>
  <si>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</si>
  <si>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</si>
  <si>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</si>
  <si>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</si>
  <si>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</si>
  <si>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</si>
  <si>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</si>
  <si>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</si>
  <si>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</si>
  <si>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</si>
  <si>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</si>
  <si>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</si>
  <si>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</si>
  <si>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</si>
  <si>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</si>
  <si>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</si>
  <si>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</si>
  <si>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</si>
  <si>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</si>
  <si>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</si>
  <si>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</si>
  <si>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</si>
  <si>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</si>
  <si>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</si>
  <si>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</si>
  <si>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</si>
  <si>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</si>
  <si>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</si>
  <si>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</si>
  <si>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</si>
  <si>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</si>
  <si>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</si>
  <si>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</si>
  <si>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</si>
  <si>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</si>
  <si>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</si>
  <si>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</si>
  <si>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</si>
  <si>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</si>
  <si>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</si>
  <si>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</si>
  <si>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</si>
  <si>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</si>
  <si>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</si>
  <si>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</si>
  <si>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</si>
  <si>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</si>
  <si>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</si>
  <si>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</si>
  <si>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</si>
  <si>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</si>
  <si>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</si>
  <si>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</si>
  <si>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</si>
  <si>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</si>
  <si>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</si>
  <si>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</si>
  <si>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</si>
  <si>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</si>
  <si>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</si>
  <si>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</si>
  <si>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</si>
  <si>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</si>
  <si>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</si>
  <si>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</si>
  <si>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</si>
  <si>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</si>
  <si>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</si>
  <si>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</si>
  <si>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</si>
  <si>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</si>
  <si>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</si>
  <si>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</si>
  <si>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</si>
  <si>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</si>
  <si>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</si>
  <si>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</si>
  <si>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</si>
  <si>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</si>
  <si>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</si>
  <si>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</si>
  <si>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</si>
  <si>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</si>
  <si>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</si>
  <si>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</si>
  <si>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</si>
  <si>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</si>
  <si>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</si>
  <si>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</si>
  <si>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</si>
  <si>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</si>
  <si>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</si>
  <si>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</si>
  <si>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</si>
  <si>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</si>
  <si>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</si>
  <si>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</si>
  <si>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</si>
  <si>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</si>
  <si>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</si>
  <si>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</si>
  <si>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</si>
  <si>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</si>
  <si>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</si>
  <si>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</si>
  <si>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</si>
  <si>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</si>
  <si>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</si>
  <si>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</si>
  <si>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</si>
  <si>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</si>
  <si>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</si>
  <si>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</si>
  <si>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</si>
  <si>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</si>
  <si>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</si>
  <si>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</si>
  <si>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</si>
  <si>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</si>
  <si>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</si>
  <si>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</si>
  <si>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</si>
  <si>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</si>
  <si>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</si>
  <si>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</si>
  <si>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</si>
  <si>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</si>
  <si>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</si>
  <si>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</si>
  <si>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</si>
  <si>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</si>
  <si>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</si>
  <si>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</si>
  <si>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</si>
  <si>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</si>
  <si>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</si>
  <si>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</si>
  <si>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</si>
  <si>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</si>
  <si>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</si>
  <si>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</si>
  <si>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</si>
  <si>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</si>
  <si>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</si>
  <si>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</si>
  <si>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</si>
  <si>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</si>
  <si>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</si>
  <si>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</si>
  <si>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</si>
  <si>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</si>
  <si>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</si>
  <si>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</si>
  <si>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</si>
  <si>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</si>
  <si>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</si>
  <si>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</si>
  <si>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</si>
  <si>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</si>
  <si>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</si>
  <si>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</si>
  <si>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</si>
  <si>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</si>
  <si>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</si>
  <si>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</si>
  <si>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</si>
  <si>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</si>
  <si>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</si>
  <si>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</si>
  <si>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</si>
  <si>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</si>
  <si>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</si>
  <si>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</si>
  <si>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</si>
  <si>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</si>
  <si>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</si>
  <si>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</si>
  <si>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</si>
  <si>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</si>
  <si>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</si>
  <si>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</si>
  <si>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</si>
  <si>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</si>
  <si>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</si>
  <si>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</si>
  <si>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</si>
  <si>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</si>
  <si>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</si>
  <si>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</si>
  <si>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</si>
  <si>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</si>
  <si>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</si>
  <si>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</si>
  <si>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</si>
  <si>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</si>
  <si>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</si>
  <si>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</si>
  <si>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</si>
  <si>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</si>
  <si>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</si>
  <si>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</si>
  <si>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</si>
  <si>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</si>
  <si>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</si>
  <si>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</si>
  <si>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</si>
  <si>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</si>
  <si>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</si>
  <si>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</si>
  <si>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</si>
  <si>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</si>
  <si>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</si>
  <si>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</si>
  <si>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</si>
  <si>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</si>
  <si>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</si>
  <si>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</si>
  <si>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</si>
  <si>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</si>
  <si>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</si>
  <si>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</si>
  <si>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</si>
  <si>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</si>
  <si>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</si>
  <si>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</si>
  <si>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</si>
  <si>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</si>
  <si>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</si>
  <si>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</si>
  <si>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</si>
  <si>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</si>
  <si>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</si>
  <si>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</si>
  <si>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</si>
  <si>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</si>
  <si>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</si>
  <si>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</si>
  <si>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</si>
  <si>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</si>
  <si>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</si>
  <si>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</si>
  <si>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</si>
  <si>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</si>
  <si>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</si>
  <si>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</si>
  <si>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</si>
  <si>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</si>
  <si>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</si>
  <si>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</si>
  <si>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</si>
  <si>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</si>
  <si>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</si>
  <si>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</si>
  <si>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</si>
  <si>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</si>
  <si>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</si>
  <si>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</si>
  <si>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</si>
  <si>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</si>
  <si>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</si>
  <si>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</si>
  <si>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</si>
  <si>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</si>
  <si>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</si>
  <si>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</si>
  <si>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</si>
  <si>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</si>
  <si>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</si>
  <si>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</si>
  <si>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</si>
  <si>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</si>
  <si>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</si>
  <si>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</si>
  <si>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</si>
  <si>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</si>
  <si>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</si>
  <si>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</si>
  <si>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</si>
  <si>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</si>
  <si>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</si>
  <si>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</si>
  <si>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</si>
  <si>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</si>
  <si>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</si>
  <si>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</si>
  <si>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</si>
  <si>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</si>
  <si>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</si>
  <si>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</si>
  <si>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</si>
  <si>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</si>
  <si>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</si>
  <si>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</si>
  <si>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</si>
  <si>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</si>
  <si>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</si>
  <si>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</si>
  <si>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</si>
  <si>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</si>
  <si>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</si>
  <si>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</si>
  <si>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</si>
  <si>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</si>
  <si>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</si>
  <si>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</si>
  <si>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</si>
  <si>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</si>
  <si>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</si>
  <si>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</si>
  <si>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</si>
  <si>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</si>
  <si>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</si>
  <si>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</si>
  <si>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</si>
  <si>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</si>
  <si>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</si>
  <si>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</si>
  <si>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</si>
  <si>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</si>
  <si>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</si>
  <si>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</si>
  <si>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</si>
  <si>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</si>
  <si>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</si>
  <si>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</si>
  <si>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</si>
  <si>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</si>
  <si>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</si>
  <si>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</si>
  <si>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</si>
  <si>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</si>
  <si>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</si>
  <si>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</si>
  <si>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</si>
  <si>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</si>
  <si>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</si>
  <si>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</si>
  <si>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</si>
  <si>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</si>
  <si>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</si>
  <si>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</si>
  <si>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</si>
  <si>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</si>
  <si>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</si>
  <si>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</si>
  <si>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</si>
  <si>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</si>
  <si>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</si>
  <si>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</si>
  <si>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</si>
  <si>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</si>
  <si>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</si>
  <si>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</si>
  <si>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</si>
  <si>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</si>
  <si>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</si>
  <si>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</si>
  <si>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</si>
  <si>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</si>
  <si>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</si>
  <si>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</si>
  <si>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</si>
  <si>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</si>
  <si>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</si>
  <si>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</si>
  <si>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</si>
  <si>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</si>
  <si>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</si>
  <si>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</si>
  <si>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</si>
  <si>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</si>
  <si>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</si>
  <si>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</si>
  <si>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</si>
  <si>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</si>
  <si>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</si>
  <si>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</si>
  <si>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</si>
  <si>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</si>
  <si>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</si>
  <si>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</si>
  <si>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</si>
  <si>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</si>
  <si>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</si>
  <si>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</si>
  <si>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</si>
  <si>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</si>
  <si>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</si>
  <si>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</si>
  <si>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</si>
  <si>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</si>
  <si>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</si>
  <si>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</si>
  <si>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</si>
  <si>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</si>
  <si>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</si>
  <si>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</si>
  <si>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</si>
  <si>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</si>
  <si>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</si>
  <si>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</si>
  <si>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</si>
  <si>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</si>
  <si>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</si>
  <si>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</si>
  <si>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</si>
  <si>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</si>
  <si>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</si>
  <si>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</si>
  <si>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</si>
  <si>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</si>
  <si>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</si>
  <si>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</si>
  <si>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</si>
  <si>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</si>
  <si>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</si>
  <si>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</si>
  <si>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</si>
  <si>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</si>
  <si>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</si>
  <si>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</si>
  <si>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</si>
  <si>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</si>
  <si>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</si>
  <si>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</si>
  <si>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</si>
  <si>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</si>
  <si>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</si>
  <si>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</si>
  <si>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</si>
  <si>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</si>
  <si>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</si>
  <si>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</si>
  <si>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</si>
  <si>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</si>
  <si>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</si>
  <si>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</si>
  <si>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</si>
  <si>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</si>
  <si>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</si>
  <si>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</si>
  <si>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</si>
  <si>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</si>
  <si>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</si>
  <si>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</si>
  <si>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</si>
  <si>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</si>
  <si>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</si>
  <si>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</si>
  <si>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</si>
  <si>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</si>
  <si>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</si>
  <si>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</si>
  <si>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</si>
  <si>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</si>
  <si>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</si>
  <si>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</si>
  <si>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</si>
  <si>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</si>
  <si>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</si>
  <si>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</si>
  <si>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</si>
  <si>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</si>
  <si>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</si>
  <si>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</si>
  <si>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</si>
  <si>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</si>
  <si>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</si>
  <si>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</si>
  <si>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</si>
  <si>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</si>
  <si>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</si>
  <si>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</si>
  <si>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</si>
  <si>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</si>
  <si>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</si>
  <si>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</si>
  <si>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</si>
  <si>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</si>
  <si>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</si>
  <si>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</si>
  <si>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</si>
  <si>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</si>
  <si>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</si>
  <si>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</si>
  <si>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</si>
  <si>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</si>
  <si>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</si>
  <si>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</si>
  <si>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</si>
  <si>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</si>
  <si>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</si>
  <si>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</si>
  <si>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</si>
  <si>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</si>
  <si>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</si>
  <si>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</si>
  <si>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</si>
  <si>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</si>
  <si>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</si>
  <si>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</si>
  <si>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</si>
  <si>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</si>
  <si>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</si>
  <si>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</si>
  <si>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</si>
  <si>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</si>
  <si>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</si>
  <si>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</si>
  <si>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</si>
  <si>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</si>
  <si>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</si>
  <si>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</si>
  <si>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</si>
  <si>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</si>
  <si>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</si>
  <si>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</si>
  <si>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</si>
  <si>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</si>
  <si>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</si>
  <si>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</si>
  <si>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</si>
  <si>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</si>
  <si>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</si>
  <si>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</si>
  <si>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</si>
  <si>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</si>
  <si>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</si>
  <si>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</si>
  <si>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</si>
  <si>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</si>
  <si>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</si>
  <si>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</si>
  <si>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</si>
  <si>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</si>
  <si>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</si>
  <si>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</si>
  <si>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</si>
  <si>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</si>
  <si>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</si>
  <si>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</si>
  <si>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</si>
  <si>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</si>
  <si>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</si>
  <si>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</si>
  <si>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</si>
  <si>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</si>
  <si>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</si>
  <si>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</si>
  <si>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</si>
  <si>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</si>
  <si>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</si>
  <si>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</si>
  <si>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</si>
  <si>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</si>
  <si>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</si>
  <si>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</si>
  <si>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</si>
  <si>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</si>
  <si>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</si>
  <si>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</si>
  <si>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</si>
  <si>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</si>
  <si>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</si>
  <si>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</si>
  <si>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</si>
  <si>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</si>
  <si>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</si>
  <si>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</si>
  <si>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</si>
  <si>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</si>
  <si>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</si>
  <si>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</si>
  <si>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</si>
  <si>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</si>
  <si>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</si>
  <si>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</si>
  <si>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</si>
  <si>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</si>
  <si>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</si>
  <si>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</si>
  <si>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</si>
  <si>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</si>
  <si>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</si>
  <si>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</si>
  <si>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</si>
  <si>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</si>
  <si>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</si>
  <si>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</si>
  <si>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</si>
  <si>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</si>
  <si>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</si>
  <si>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</si>
  <si>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</si>
  <si>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</si>
  <si>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</si>
  <si>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</si>
  <si>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</si>
  <si>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</si>
  <si>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</si>
  <si>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</si>
  <si>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</si>
  <si>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</si>
  <si>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</si>
  <si>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</si>
  <si>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</si>
  <si>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</si>
  <si>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</si>
  <si>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</si>
  <si>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</si>
  <si>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</si>
  <si>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</si>
  <si>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</si>
  <si>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</si>
  <si>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</si>
  <si>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</si>
  <si>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</si>
  <si>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</si>
  <si>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</si>
  <si>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</si>
  <si>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</si>
  <si>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</si>
  <si>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</si>
  <si>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</si>
  <si>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</si>
  <si>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</si>
  <si>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</si>
  <si>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</si>
  <si>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</si>
  <si>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</si>
  <si>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</si>
  <si>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</si>
  <si>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</si>
  <si>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</si>
  <si>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</si>
  <si>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</si>
  <si>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</si>
  <si>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</si>
  <si>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</si>
  <si>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</si>
  <si>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</si>
  <si>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</si>
  <si>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</si>
  <si>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</si>
  <si>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</si>
  <si>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</si>
  <si>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</si>
  <si>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</si>
  <si>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</si>
  <si>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</si>
  <si>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</si>
  <si>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</si>
  <si>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</si>
  <si>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</si>
  <si>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</si>
  <si>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</si>
  <si>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</si>
  <si>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</si>
  <si>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</si>
  <si>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</si>
  <si>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</si>
  <si>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</si>
  <si>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</si>
  <si>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</si>
  <si>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</si>
  <si>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</si>
  <si>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</si>
  <si>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</si>
  <si>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</si>
  <si>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</si>
  <si>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</si>
  <si>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</si>
  <si>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</si>
  <si>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</si>
  <si>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</si>
  <si>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</si>
  <si>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</si>
  <si>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</si>
  <si>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</si>
  <si>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</si>
  <si>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</si>
  <si>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</si>
  <si>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</si>
  <si>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</si>
  <si>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</si>
  <si>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</si>
  <si>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</si>
  <si>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</si>
  <si>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</si>
  <si>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</si>
  <si>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</si>
  <si>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</si>
  <si>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</si>
  <si>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</si>
  <si>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</si>
  <si>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</si>
  <si>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</si>
  <si>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</si>
  <si>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</si>
  <si>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</si>
  <si>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</si>
  <si>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</si>
  <si>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</si>
  <si>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</si>
  <si>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</si>
  <si>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</si>
  <si>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</si>
  <si>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</si>
  <si>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</si>
  <si>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</si>
  <si>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</si>
  <si>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</si>
  <si>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</si>
  <si>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</si>
  <si>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</si>
  <si>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</si>
  <si>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</si>
  <si>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</si>
  <si>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</si>
  <si>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</si>
  <si>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</si>
  <si>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</si>
  <si>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</si>
  <si>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</si>
  <si>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</si>
  <si>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</si>
  <si>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</si>
  <si>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</si>
  <si>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</si>
  <si>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</si>
  <si>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</si>
  <si>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</si>
  <si>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</si>
  <si>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</si>
  <si>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</si>
  <si>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</si>
  <si>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</si>
  <si>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</si>
  <si>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</si>
  <si>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</si>
  <si>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</si>
  <si>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</si>
  <si>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</si>
  <si>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</si>
  <si>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</si>
  <si>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</si>
  <si>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</si>
  <si>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</si>
  <si>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</si>
  <si>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</si>
  <si>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</si>
  <si>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</si>
  <si>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</si>
  <si>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</si>
  <si>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</si>
  <si>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</si>
  <si>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</si>
  <si>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</si>
  <si>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</si>
  <si>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</si>
  <si>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</si>
  <si>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</si>
  <si>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</si>
  <si>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</si>
  <si>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</si>
  <si>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</si>
  <si>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</si>
  <si>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</si>
  <si>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</si>
  <si>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</si>
  <si>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</si>
  <si>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</si>
  <si>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</si>
  <si>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</si>
  <si>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</si>
  <si>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</si>
  <si>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</si>
  <si>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</si>
  <si>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</si>
  <si>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</si>
  <si>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</si>
  <si>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</si>
  <si>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</si>
  <si>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</si>
  <si>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</si>
  <si>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</si>
  <si>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</si>
  <si>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</si>
  <si>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</si>
  <si>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</si>
  <si>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</si>
  <si>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</si>
  <si>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</si>
  <si>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</si>
  <si>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</si>
  <si>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</si>
  <si>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</si>
  <si>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</si>
  <si>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</si>
  <si>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</si>
  <si>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</si>
  <si>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</si>
  <si>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</si>
  <si>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</si>
  <si>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</si>
  <si>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</si>
  <si>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</si>
  <si>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</si>
  <si>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</si>
  <si>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</si>
  <si>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</si>
  <si>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</si>
  <si>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</si>
  <si>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</si>
  <si>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</si>
  <si>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</si>
  <si>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</si>
  <si>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</si>
  <si>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</si>
  <si>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</si>
  <si>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</si>
  <si>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</si>
  <si>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</si>
  <si>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</si>
  <si>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</si>
  <si>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</si>
  <si>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</si>
  <si>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</si>
  <si>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</si>
  <si>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</si>
  <si>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</si>
  <si>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</si>
  <si>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</si>
  <si>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</si>
  <si>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</si>
  <si>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</si>
  <si>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</si>
  <si>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</si>
  <si>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</si>
  <si>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</si>
  <si>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</si>
  <si>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</si>
  <si>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</si>
  <si>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</si>
  <si>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</si>
  <si>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</si>
  <si>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</si>
  <si>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</si>
  <si>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</si>
  <si>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</si>
  <si>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</si>
  <si>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</si>
  <si>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</si>
  <si>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</si>
  <si>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</si>
  <si>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</si>
  <si>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</si>
  <si>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</si>
  <si>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</si>
  <si>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</si>
  <si>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</si>
  <si>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</si>
  <si>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</si>
  <si>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</si>
  <si>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</si>
  <si>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</si>
  <si>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</si>
  <si>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</si>
  <si>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</si>
  <si>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</si>
  <si>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</si>
  <si>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</si>
  <si>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</si>
  <si>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</si>
  <si>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</si>
  <si>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</si>
  <si>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</si>
  <si>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</si>
  <si>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</si>
  <si>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</si>
  <si>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</si>
  <si>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</si>
  <si>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</si>
  <si>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</si>
  <si>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</si>
  <si>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</si>
  <si>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</si>
  <si>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</si>
  <si>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</si>
  <si>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</si>
  <si>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</si>
  <si>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</si>
  <si>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</si>
  <si>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</si>
  <si>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</si>
  <si>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</si>
  <si>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</si>
  <si>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</si>
  <si>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</si>
  <si>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</si>
  <si>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</si>
  <si>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</si>
  <si>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</si>
  <si>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</si>
  <si>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</si>
  <si>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</si>
  <si>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</si>
  <si>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</si>
  <si>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</si>
  <si>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</si>
  <si>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</si>
  <si>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</si>
  <si>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</si>
  <si>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</si>
  <si>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</si>
  <si>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</si>
  <si>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</si>
  <si>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</si>
  <si>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</si>
  <si>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</si>
  <si>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</si>
  <si>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</si>
  <si>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</si>
  <si>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</si>
  <si>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</si>
  <si>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</si>
  <si>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</si>
  <si>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</si>
  <si>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</si>
  <si>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</si>
  <si>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</si>
  <si>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</si>
  <si>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</si>
  <si>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</si>
  <si>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</si>
  <si>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</si>
  <si>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</si>
  <si>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</si>
  <si>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</si>
  <si>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</si>
  <si>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</si>
  <si>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</si>
  <si>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</si>
  <si>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</si>
  <si>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</si>
  <si>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</si>
  <si>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</si>
  <si>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</si>
  <si>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</si>
  <si>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</si>
  <si>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</si>
  <si>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</si>
  <si>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</si>
  <si>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</si>
  <si>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</si>
  <si>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</si>
  <si>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</si>
  <si>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</si>
  <si>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</si>
  <si>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</si>
  <si>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</si>
  <si>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</si>
  <si>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</si>
  <si>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</si>
  <si>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</si>
  <si>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</si>
  <si>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</si>
  <si>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</si>
  <si>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</si>
  <si>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</si>
  <si>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</si>
  <si>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</si>
  <si>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</si>
  <si>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</si>
  <si>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</si>
  <si>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</si>
  <si>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</si>
  <si>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</si>
  <si>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</si>
  <si>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</si>
  <si>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</si>
  <si>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</si>
  <si>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</si>
  <si>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</si>
  <si>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</si>
  <si>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</si>
  <si>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</si>
  <si>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</si>
  <si>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</si>
  <si>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</si>
  <si>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</si>
  <si>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</si>
  <si>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</si>
  <si>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</si>
  <si>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</si>
  <si>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</si>
  <si>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</si>
  <si>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</si>
  <si>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</si>
  <si>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</si>
  <si>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</si>
  <si>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</si>
  <si>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</si>
  <si>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</si>
  <si>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</si>
  <si>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</si>
  <si>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</si>
  <si>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</si>
  <si>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</si>
  <si>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</si>
  <si>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</si>
  <si>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</si>
  <si>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</si>
  <si>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</si>
  <si>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</si>
  <si>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</si>
  <si>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</si>
  <si>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</si>
  <si>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</si>
  <si>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</si>
  <si>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</si>
  <si>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</si>
  <si>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</si>
  <si>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</si>
  <si>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</si>
  <si>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</si>
  <si>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</si>
  <si>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</si>
  <si>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</si>
  <si>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</si>
  <si>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</si>
  <si>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</si>
  <si>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</si>
  <si>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</si>
  <si>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</si>
  <si>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</si>
  <si>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</si>
  <si>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</si>
  <si>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</si>
  <si>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</si>
  <si>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</si>
  <si>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</si>
  <si>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</si>
  <si>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</si>
  <si>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</si>
  <si>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</si>
  <si>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</si>
  <si>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</si>
  <si>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</si>
  <si>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</si>
  <si>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</si>
  <si>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</si>
  <si>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</si>
  <si>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</si>
  <si>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</si>
  <si>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</si>
  <si>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</si>
  <si>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</si>
  <si>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</si>
  <si>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</si>
  <si>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</si>
  <si>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</si>
  <si>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</si>
  <si>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</si>
  <si>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</si>
  <si>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</si>
  <si>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</si>
  <si>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</si>
  <si>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</si>
  <si>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</si>
  <si>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</si>
  <si>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</si>
  <si>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</si>
  <si>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</si>
  <si>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</si>
  <si>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</si>
  <si>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</si>
  <si>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</si>
  <si>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</si>
  <si>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</si>
  <si>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</si>
  <si>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</si>
  <si>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</si>
  <si>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</si>
  <si>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</si>
  <si>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</si>
  <si>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</si>
  <si>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</si>
  <si>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</si>
  <si>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</si>
  <si>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</si>
  <si>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</si>
  <si>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</si>
  <si>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</si>
  <si>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</si>
  <si>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</si>
  <si>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</si>
  <si>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</si>
  <si>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</si>
  <si>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</si>
  <si>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</si>
  <si>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</si>
  <si>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</si>
  <si>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</si>
  <si>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</si>
  <si>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</si>
  <si>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</si>
  <si>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</si>
  <si>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</si>
  <si>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</si>
  <si>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</si>
  <si>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</si>
  <si>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</si>
  <si>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</si>
  <si>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</si>
  <si>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</si>
  <si>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</si>
  <si>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</si>
  <si>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</si>
  <si>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</si>
  <si>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</si>
  <si>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</si>
  <si>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</si>
  <si>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</si>
  <si>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</si>
  <si>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</si>
  <si>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</si>
  <si>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</si>
  <si>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</si>
  <si>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</si>
  <si>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</si>
  <si>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</si>
  <si>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</si>
  <si>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</si>
  <si>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</si>
  <si>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</si>
  <si>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</si>
  <si>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</si>
  <si>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</si>
  <si>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</si>
  <si>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</si>
  <si>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</si>
  <si>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</si>
  <si>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</si>
  <si>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</si>
  <si>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</si>
  <si>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</si>
  <si>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</si>
  <si>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</si>
  <si>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</si>
  <si>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</si>
  <si>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</si>
  <si>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</si>
  <si>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</si>
  <si>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</si>
  <si>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</si>
  <si>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</si>
  <si>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</si>
  <si>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</si>
  <si>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</si>
  <si>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</si>
  <si>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</si>
  <si>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</si>
  <si>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</si>
  <si>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</si>
  <si>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</si>
  <si>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</si>
  <si>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</si>
  <si>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</si>
  <si>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</si>
  <si>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</si>
  <si>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</si>
  <si>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</si>
  <si>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</si>
  <si>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</si>
  <si>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</si>
  <si>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</si>
  <si>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</si>
  <si>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</si>
  <si>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</si>
  <si>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</si>
  <si>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</si>
  <si>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</si>
  <si>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</si>
  <si>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</si>
  <si>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</si>
  <si>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</si>
  <si>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</si>
  <si>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</si>
  <si>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</si>
  <si>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</si>
  <si>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</si>
  <si>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</si>
  <si>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</si>
  <si>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</si>
  <si>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</si>
  <si>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</si>
  <si>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</si>
  <si>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</si>
  <si>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</si>
  <si>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</si>
  <si>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</si>
  <si>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</si>
  <si>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</si>
  <si>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</si>
  <si>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</si>
  <si>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</si>
  <si>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</si>
  <si>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</si>
  <si>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</si>
  <si>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</si>
  <si>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</si>
  <si>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</si>
  <si>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</si>
  <si>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</si>
  <si>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</si>
  <si>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</si>
  <si>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</si>
  <si>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</si>
  <si>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</si>
  <si>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</si>
  <si>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</si>
  <si>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</si>
  <si>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</si>
  <si>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</si>
  <si>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</si>
  <si>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</si>
  <si>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</si>
  <si>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</si>
  <si>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</si>
  <si>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</si>
  <si>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</si>
  <si>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</si>
  <si>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</si>
  <si>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</si>
  <si>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</si>
  <si>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</si>
  <si>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</si>
  <si>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</si>
  <si>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</si>
  <si>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</si>
  <si>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</si>
  <si>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</si>
  <si>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</si>
  <si>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</si>
  <si>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</si>
  <si>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</si>
  <si>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</si>
  <si>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</si>
  <si>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</si>
  <si>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</si>
  <si>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</si>
  <si>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</si>
  <si>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</si>
  <si>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</si>
  <si>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</si>
  <si>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</si>
  <si>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</si>
  <si>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</si>
  <si>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</si>
  <si>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</si>
  <si>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</si>
  <si>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</si>
  <si>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</si>
  <si>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</si>
  <si>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</si>
  <si>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</si>
  <si>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</si>
  <si>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</si>
  <si>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</si>
  <si>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</si>
  <si>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</si>
  <si>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</si>
  <si>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</si>
  <si>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</si>
  <si>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</si>
  <si>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</si>
  <si>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</si>
  <si>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</si>
  <si>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</si>
  <si>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</si>
  <si>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</si>
  <si>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</si>
  <si>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</si>
  <si>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</si>
  <si>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</si>
  <si>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</si>
  <si>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</si>
  <si>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</si>
  <si>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</si>
  <si>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</si>
  <si>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</si>
  <si>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</si>
  <si>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</si>
  <si>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</si>
  <si>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</si>
  <si>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</si>
  <si>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</si>
  <si>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</si>
  <si>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</si>
  <si>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</si>
  <si>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</si>
  <si>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</si>
  <si>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</si>
  <si>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</si>
  <si>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</si>
  <si>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</si>
  <si>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</si>
  <si>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</si>
  <si>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</si>
  <si>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</si>
  <si>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</si>
  <si>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</si>
  <si>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</si>
  <si>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</si>
  <si>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</si>
  <si>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</si>
  <si>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</si>
  <si>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</si>
  <si>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</si>
  <si>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</si>
  <si>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</si>
  <si>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</si>
  <si>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</si>
  <si>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</si>
  <si>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</si>
  <si>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</si>
  <si>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</si>
  <si>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</si>
  <si>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</si>
  <si>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</si>
  <si>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</si>
  <si>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</si>
  <si>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</si>
  <si>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</si>
  <si>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</si>
  <si>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</si>
  <si>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</si>
  <si>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</si>
  <si>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</si>
  <si>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</si>
  <si>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</si>
  <si>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</si>
  <si>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</si>
  <si>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</si>
  <si>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</si>
  <si>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</si>
  <si>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</si>
  <si>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</si>
  <si>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</si>
  <si>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</si>
  <si>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</si>
  <si>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</si>
  <si>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</si>
  <si>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</si>
  <si>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</si>
  <si>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</si>
  <si>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</si>
  <si>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</si>
  <si>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</si>
  <si>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</si>
  <si>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</si>
  <si>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</si>
  <si>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</si>
  <si>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</si>
  <si>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</si>
  <si>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</si>
  <si>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</si>
  <si>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</si>
  <si>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</si>
  <si>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</si>
  <si>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</si>
  <si>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</si>
  <si>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</si>
  <si>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</si>
  <si>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</si>
  <si>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</si>
  <si>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</si>
  <si>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</si>
  <si>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</si>
  <si>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</si>
  <si>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</si>
  <si>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</si>
  <si>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</si>
  <si>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</si>
  <si>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</si>
  <si>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</si>
  <si>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</si>
  <si>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</si>
  <si>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</si>
  <si>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</si>
  <si>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</si>
  <si>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</si>
  <si>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</si>
  <si>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</si>
  <si>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</si>
  <si>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</si>
  <si>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</si>
  <si>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</si>
  <si>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</si>
  <si>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</si>
  <si>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</si>
  <si>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</si>
  <si>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</si>
  <si>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</si>
  <si>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</si>
  <si>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</si>
  <si>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</si>
  <si>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</si>
  <si>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</si>
  <si>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</si>
  <si>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</si>
  <si>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</si>
  <si>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</si>
  <si>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</si>
  <si>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</si>
  <si>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</si>
  <si>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</si>
  <si>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</si>
  <si>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</si>
  <si>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</si>
  <si>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</si>
  <si>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</si>
  <si>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</si>
  <si>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</si>
  <si>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</si>
  <si>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</si>
  <si>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</si>
  <si>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</si>
  <si>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</si>
  <si>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</si>
  <si>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</si>
  <si>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</si>
  <si>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</si>
  <si>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</si>
  <si>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</si>
  <si>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</si>
  <si>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</si>
  <si>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</si>
  <si>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</si>
  <si>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</si>
  <si>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</si>
  <si>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</si>
  <si>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</si>
  <si>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</si>
  <si>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</si>
  <si>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</si>
  <si>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</si>
  <si>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</si>
  <si>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</si>
  <si>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</si>
  <si>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</si>
  <si>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</si>
  <si>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</si>
  <si>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</si>
  <si>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</si>
  <si>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</si>
  <si>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</si>
  <si>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</si>
  <si>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</si>
  <si>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</si>
  <si>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</si>
  <si>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</si>
  <si>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</si>
  <si>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</si>
  <si>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</si>
  <si>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</si>
  <si>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</si>
  <si>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</si>
  <si>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</si>
  <si>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</si>
  <si>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</si>
  <si>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</si>
  <si>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</si>
  <si>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</si>
  <si>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</si>
  <si>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</si>
  <si>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</si>
  <si>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</si>
  <si>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</si>
  <si>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</si>
  <si>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</si>
  <si>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</si>
  <si>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</si>
  <si>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</si>
  <si>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</si>
  <si>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</si>
  <si>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</si>
  <si>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</si>
  <si>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</si>
  <si>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</si>
  <si>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</si>
  <si>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</si>
  <si>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</si>
  <si>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</si>
  <si>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</si>
  <si>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</si>
  <si>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</si>
  <si>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</si>
  <si>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</si>
  <si>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</si>
  <si>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</si>
  <si>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</si>
  <si>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</si>
  <si>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</si>
  <si>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</si>
  <si>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</si>
  <si>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</si>
  <si>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</si>
  <si>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</si>
  <si>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</si>
  <si>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</si>
  <si>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</si>
  <si>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</si>
  <si>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</si>
  <si>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</si>
  <si>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</si>
  <si>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</si>
  <si>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</si>
  <si>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</si>
  <si>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</si>
  <si>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</si>
  <si>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</si>
  <si>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</si>
  <si>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</si>
  <si>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</si>
  <si>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</si>
  <si>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</si>
  <si>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</si>
  <si>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</si>
  <si>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</si>
  <si>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</si>
  <si>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</si>
  <si>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</si>
  <si>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</si>
  <si>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</si>
  <si>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</si>
  <si>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</si>
  <si>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</si>
  <si>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</si>
  <si>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</si>
  <si>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</si>
  <si>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</si>
  <si>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</si>
  <si>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</si>
  <si>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</si>
  <si>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</si>
  <si>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</si>
  <si>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</si>
  <si>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</si>
  <si>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</si>
  <si>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</si>
  <si>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</si>
  <si>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</si>
  <si>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</si>
  <si>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</si>
  <si>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</si>
  <si>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</si>
  <si>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</si>
  <si>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</si>
  <si>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</si>
  <si>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</si>
  <si>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</si>
  <si>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</si>
  <si>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</si>
  <si>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</si>
  <si>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</si>
  <si>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</si>
  <si>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</si>
  <si>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</si>
  <si>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</si>
  <si>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</si>
  <si>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</si>
  <si>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</si>
  <si>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</si>
  <si>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</si>
  <si>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</si>
  <si>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</si>
  <si>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</si>
  <si>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</si>
  <si>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</si>
  <si>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</si>
  <si>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</si>
  <si>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</si>
  <si>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</si>
  <si>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</si>
  <si>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</si>
  <si>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</si>
  <si>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</si>
  <si>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</si>
  <si>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</si>
  <si>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</si>
  <si>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</si>
  <si>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</si>
  <si>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</si>
  <si>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</si>
  <si>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</si>
  <si>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</si>
  <si>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</si>
  <si>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</si>
  <si>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</si>
  <si>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</si>
  <si>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</si>
  <si>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</si>
  <si>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</si>
  <si>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</si>
  <si>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</si>
  <si>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</si>
  <si>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</si>
  <si>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</si>
  <si>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</si>
  <si>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</si>
  <si>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</si>
  <si>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</si>
  <si>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</si>
  <si>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</si>
  <si>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</si>
  <si>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</si>
  <si>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</si>
  <si>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</si>
  <si>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</si>
  <si>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</si>
  <si>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</si>
  <si>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</si>
  <si>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</si>
  <si>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</si>
  <si>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</si>
  <si>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</si>
  <si>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</si>
  <si>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</si>
  <si>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</si>
  <si>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</si>
  <si>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</si>
  <si>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</si>
  <si>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</si>
  <si>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</si>
  <si>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</si>
  <si>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</si>
  <si>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</si>
  <si>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</si>
  <si>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</si>
  <si>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</si>
  <si>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</si>
  <si>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</si>
  <si>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</si>
  <si>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</si>
  <si>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</si>
  <si>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</si>
  <si>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</si>
  <si>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</si>
  <si>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</si>
  <si>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</si>
  <si>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</si>
  <si>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</si>
  <si>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</si>
  <si>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</si>
  <si>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</si>
  <si>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</si>
  <si>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</si>
  <si>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</si>
  <si>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</si>
  <si>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</si>
  <si>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</si>
  <si>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</si>
  <si>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</si>
  <si>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</si>
  <si>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</si>
  <si>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</si>
  <si>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</si>
  <si>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</si>
  <si>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</si>
  <si>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</si>
  <si>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</si>
  <si>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</si>
  <si>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</si>
  <si>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</si>
  <si>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</si>
  <si>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</si>
  <si>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</si>
  <si>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</si>
  <si>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</si>
  <si>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</si>
  <si>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</si>
  <si>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</si>
  <si>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</si>
  <si>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</si>
  <si>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</si>
  <si>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</si>
  <si>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</si>
  <si>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</si>
  <si>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</si>
  <si>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</si>
  <si>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</si>
  <si>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</si>
  <si>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</si>
  <si>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</si>
  <si>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</si>
  <si>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</si>
  <si>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</si>
  <si>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</si>
  <si>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</si>
  <si>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</si>
  <si>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</si>
  <si>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</si>
  <si>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</si>
  <si>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</si>
  <si>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</si>
  <si>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</si>
  <si>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</si>
  <si>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</si>
  <si>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</si>
  <si>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</si>
  <si>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</si>
  <si>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</si>
  <si>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</si>
  <si>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</si>
  <si>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</si>
  <si>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</si>
  <si>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</si>
  <si>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</si>
  <si>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</si>
  <si>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</si>
  <si>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</si>
  <si>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</si>
  <si>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</si>
  <si>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</si>
  <si>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</si>
  <si>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</si>
  <si>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</si>
  <si>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</si>
  <si>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</si>
  <si>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</si>
  <si>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</si>
  <si>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</si>
  <si>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</si>
  <si>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</si>
  <si>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</si>
  <si>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</si>
  <si>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</si>
  <si>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</si>
  <si>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</si>
  <si>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</si>
  <si>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</si>
  <si>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</si>
  <si>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</si>
  <si>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</si>
  <si>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</si>
  <si>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</si>
  <si>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</si>
  <si>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</si>
  <si>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</si>
  <si>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</si>
  <si>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</si>
  <si>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</si>
  <si>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</si>
  <si>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</si>
  <si>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</si>
  <si>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</si>
  <si>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</si>
  <si>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</si>
  <si>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</si>
  <si>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</si>
  <si>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</si>
  <si>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</si>
  <si>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</si>
  <si>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</si>
  <si>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</si>
  <si>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</si>
  <si>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</si>
  <si>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</si>
  <si>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</si>
  <si>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</si>
  <si>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</si>
  <si>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</si>
  <si>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</si>
  <si>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</si>
  <si>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</si>
  <si>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</si>
  <si>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</si>
  <si>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</si>
  <si>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</si>
  <si>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</si>
  <si>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</si>
  <si>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</si>
  <si>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</si>
  <si>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</si>
  <si>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</si>
  <si>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</si>
  <si>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</si>
  <si>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</si>
  <si>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</si>
  <si>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</si>
  <si>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</si>
  <si>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</si>
  <si>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</si>
  <si>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</si>
  <si>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</si>
  <si>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</si>
  <si>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</si>
  <si>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</si>
  <si>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</si>
  <si>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</si>
  <si>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</si>
  <si>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</si>
  <si>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</si>
  <si>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</si>
  <si>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</si>
  <si>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</si>
  <si>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</si>
  <si>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</si>
  <si>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</si>
  <si>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</si>
  <si>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</si>
  <si>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</si>
  <si>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</si>
  <si>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</si>
  <si>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</si>
  <si>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</si>
  <si>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</si>
  <si>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</si>
  <si>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</si>
  <si>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</si>
  <si>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</si>
  <si>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</si>
  <si>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</si>
  <si>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</si>
  <si>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</si>
  <si>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</si>
  <si>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</si>
  <si>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</si>
  <si>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</si>
  <si>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</si>
  <si>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</si>
  <si>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</si>
  <si>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</si>
  <si>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</si>
  <si>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</si>
  <si>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</si>
  <si>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</si>
  <si>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</si>
  <si>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</si>
  <si>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</si>
  <si>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</si>
  <si>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</si>
  <si>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</si>
  <si>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</si>
  <si>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</si>
  <si>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</si>
  <si>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</si>
  <si>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</si>
  <si>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</si>
  <si>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</si>
  <si>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</si>
  <si>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</si>
  <si>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</si>
  <si>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</si>
  <si>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</si>
  <si>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</si>
  <si>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</si>
  <si>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</si>
  <si>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</si>
  <si>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</si>
  <si>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</si>
  <si>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</si>
  <si>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</si>
  <si>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</si>
  <si>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</si>
  <si>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</si>
  <si>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</si>
  <si>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</si>
  <si>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</si>
  <si>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</si>
  <si>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</si>
  <si>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</si>
  <si>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</si>
  <si>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</si>
  <si>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</si>
  <si>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</si>
  <si>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</si>
  <si>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</si>
  <si>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</si>
  <si>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</si>
  <si>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</si>
  <si>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</si>
  <si>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</si>
  <si>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</si>
  <si>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</si>
  <si>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</si>
  <si>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</si>
  <si>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</si>
  <si>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</si>
  <si>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</si>
  <si>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</si>
  <si>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</si>
  <si>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</si>
  <si>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</si>
  <si>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</si>
  <si>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</si>
  <si>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</si>
  <si>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</si>
  <si>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</si>
  <si>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</si>
  <si>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</si>
  <si>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</si>
  <si>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</si>
  <si>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</si>
  <si>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</si>
  <si>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</si>
  <si>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</si>
  <si>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</si>
  <si>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</si>
  <si>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</si>
  <si>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</si>
  <si>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</si>
  <si>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</si>
  <si>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</si>
  <si>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</si>
  <si>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</si>
  <si>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</si>
  <si>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</si>
  <si>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</si>
  <si>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</si>
  <si>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</si>
  <si>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</si>
  <si>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</si>
  <si>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</si>
  <si>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</si>
  <si>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</si>
  <si>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</si>
  <si>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</si>
  <si>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</si>
  <si>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</si>
  <si>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</si>
  <si>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</si>
  <si>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</si>
  <si>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</si>
  <si>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</si>
  <si>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</si>
  <si>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</si>
  <si>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</si>
  <si>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</si>
  <si>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</si>
  <si>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</si>
  <si>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</si>
  <si>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</si>
  <si>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</si>
  <si>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</si>
  <si>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</si>
  <si>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</si>
  <si>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</si>
  <si>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</si>
  <si>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</si>
  <si>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</si>
  <si>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</si>
  <si>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</si>
  <si>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</si>
  <si>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</si>
  <si>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</si>
  <si>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</si>
  <si>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</si>
  <si>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</si>
  <si>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</si>
  <si>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</si>
  <si>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</si>
  <si>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</si>
  <si>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</si>
  <si>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</si>
  <si>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</si>
  <si>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</si>
  <si>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</si>
  <si>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</si>
  <si>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</si>
  <si>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</si>
  <si>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</si>
  <si>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</si>
  <si>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</si>
  <si>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</si>
  <si>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</si>
  <si>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</si>
  <si>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</si>
  <si>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</si>
  <si>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</si>
  <si>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</si>
  <si>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</si>
  <si>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</si>
  <si>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</si>
  <si>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</si>
  <si>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</si>
  <si>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</si>
  <si>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</si>
  <si>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</si>
  <si>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</si>
  <si>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</si>
  <si>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</si>
  <si>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</si>
  <si>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</si>
  <si>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</si>
  <si>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</si>
  <si>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</si>
  <si>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</si>
  <si>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</si>
  <si>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</si>
  <si>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</si>
  <si>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</si>
  <si>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</si>
  <si>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</si>
  <si>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</si>
  <si>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</si>
  <si>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</si>
  <si>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</si>
  <si>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</si>
  <si>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</si>
  <si>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</si>
  <si>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</si>
  <si>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</si>
  <si>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</si>
  <si>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</si>
  <si>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</si>
  <si>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</si>
  <si>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</si>
  <si>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</si>
  <si>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</si>
  <si>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</si>
  <si>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</si>
  <si>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</si>
  <si>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</si>
  <si>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</si>
  <si>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</si>
  <si>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</si>
  <si>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</si>
  <si>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</si>
  <si>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</si>
  <si>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</si>
  <si>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</si>
  <si>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</si>
  <si>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</si>
  <si>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</si>
  <si>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</si>
  <si>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</si>
  <si>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</si>
  <si>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</si>
  <si>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</si>
  <si>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</si>
  <si>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</si>
  <si>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</si>
  <si>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</si>
  <si>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</si>
  <si>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</si>
  <si>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</si>
  <si>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</si>
  <si>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</si>
  <si>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</si>
  <si>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</si>
  <si>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</si>
  <si>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</si>
  <si>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</si>
  <si>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</si>
  <si>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</si>
  <si>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</si>
  <si>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</si>
  <si>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</si>
  <si>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</si>
  <si>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</si>
  <si>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</si>
  <si>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</si>
  <si>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</si>
  <si>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</si>
  <si>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</si>
  <si>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</si>
  <si>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</si>
  <si>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</si>
  <si>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</si>
  <si>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</si>
  <si>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</si>
  <si>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</si>
  <si>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</si>
  <si>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</si>
  <si>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</si>
  <si>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</si>
  <si>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</si>
  <si>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</si>
  <si>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</si>
  <si>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</si>
  <si>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</si>
  <si>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</si>
  <si>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</si>
  <si>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</si>
  <si>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</si>
  <si>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</si>
  <si>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</si>
  <si>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</si>
  <si>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</si>
  <si>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</si>
  <si>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</si>
  <si>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</si>
  <si>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</si>
  <si>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</si>
  <si>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</si>
  <si>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</si>
  <si>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</si>
  <si>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</si>
  <si>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</si>
  <si>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</si>
  <si>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</si>
  <si>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</si>
  <si>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</si>
  <si>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</si>
  <si>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</si>
  <si>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</si>
  <si>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</si>
  <si>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</si>
  <si>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</si>
  <si>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</si>
  <si>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</si>
  <si>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</si>
  <si>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</si>
  <si>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</si>
  <si>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</si>
  <si>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</si>
  <si>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</si>
  <si>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</si>
  <si>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</si>
  <si>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</si>
  <si>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</si>
  <si>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</si>
  <si>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</si>
  <si>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</si>
  <si>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</si>
  <si>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</si>
  <si>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</si>
  <si>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</si>
  <si>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</si>
  <si>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</si>
  <si>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</si>
  <si>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</si>
  <si>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</si>
  <si>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</si>
  <si>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</si>
  <si>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</si>
  <si>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</si>
  <si>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</si>
  <si>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</si>
  <si>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</si>
  <si>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</si>
  <si>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</si>
  <si>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</si>
  <si>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</si>
  <si>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</si>
  <si>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</si>
  <si>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</si>
  <si>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</si>
  <si>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</si>
  <si>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</si>
  <si>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</si>
  <si>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</si>
  <si>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</si>
  <si>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</si>
  <si>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</si>
  <si>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</si>
  <si>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</si>
  <si>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</si>
  <si>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</si>
  <si>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</si>
  <si>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</si>
  <si>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</si>
  <si>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</si>
  <si>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</si>
  <si>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</si>
  <si>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</si>
  <si>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</si>
  <si>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</si>
  <si>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</si>
  <si>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</si>
  <si>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</si>
  <si>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</si>
  <si>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</si>
  <si>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</si>
  <si>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</si>
  <si>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</si>
  <si>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</si>
  <si>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</si>
  <si>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</si>
  <si>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</si>
  <si>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</si>
  <si>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</si>
  <si>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</si>
  <si>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</si>
  <si>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</si>
  <si>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</si>
  <si>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</si>
  <si>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</si>
  <si>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</si>
  <si>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</si>
  <si>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</si>
  <si>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</si>
  <si>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</si>
  <si>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</si>
  <si>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</si>
  <si>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</si>
  <si>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</si>
  <si>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</si>
  <si>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</si>
  <si>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</si>
  <si>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</si>
  <si>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</si>
  <si>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</si>
  <si>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</si>
  <si>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</si>
  <si>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</si>
  <si>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</si>
  <si>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</si>
  <si>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</si>
  <si>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</si>
  <si>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</si>
  <si>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</si>
  <si>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</si>
  <si>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</si>
  <si>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</si>
  <si>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</si>
  <si>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</si>
  <si>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</si>
  <si>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</si>
  <si>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</si>
  <si>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</si>
  <si>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</si>
  <si>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</si>
  <si>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</si>
  <si>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</si>
  <si>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</si>
  <si>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</si>
  <si>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</si>
  <si>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</si>
  <si>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</si>
  <si>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</si>
  <si>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</si>
  <si>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</si>
  <si>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</si>
  <si>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</si>
  <si>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</si>
  <si>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</si>
  <si>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</si>
  <si>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</si>
  <si>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</si>
  <si>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</si>
  <si>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</si>
  <si>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</si>
  <si>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</si>
  <si>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</si>
  <si>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</si>
  <si>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</si>
  <si>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</si>
  <si>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</si>
  <si>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</si>
  <si>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</si>
  <si>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</si>
  <si>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</si>
  <si>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</si>
  <si>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</si>
  <si>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</si>
  <si>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</si>
  <si>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</si>
  <si>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</si>
  <si>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</si>
  <si>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</si>
  <si>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</si>
  <si>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</si>
  <si>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</si>
  <si>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</si>
  <si>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</si>
  <si>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</si>
  <si>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</si>
  <si>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</si>
  <si>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</si>
  <si>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</si>
  <si>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</si>
  <si>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</si>
  <si>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</si>
  <si>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</si>
  <si>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</si>
  <si>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</si>
  <si>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</si>
  <si>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</si>
  <si>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</si>
  <si>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</si>
  <si>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</si>
  <si>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</si>
  <si>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</si>
  <si>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</si>
  <si>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</si>
  <si>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</si>
  <si>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</si>
  <si>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</si>
  <si>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</si>
  <si>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</si>
  <si>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</si>
  <si>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</si>
  <si>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</si>
  <si>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</si>
  <si>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</si>
  <si>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</si>
  <si>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</si>
  <si>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</si>
  <si>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</si>
  <si>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</si>
  <si>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</si>
  <si>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</si>
  <si>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</si>
  <si>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</si>
  <si>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</si>
  <si>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</si>
  <si>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</si>
  <si>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</si>
  <si>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</si>
  <si>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</si>
  <si>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</si>
  <si>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</si>
  <si>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</si>
  <si>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</si>
  <si>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</si>
  <si>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</si>
  <si>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</si>
  <si>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</si>
  <si>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</si>
  <si>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</si>
  <si>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</si>
  <si>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</si>
  <si>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</si>
  <si>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</si>
  <si>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</si>
  <si>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</si>
  <si>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</si>
  <si>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</si>
  <si>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</si>
  <si>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</si>
  <si>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</si>
  <si>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</si>
  <si>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</si>
  <si>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</si>
  <si>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</si>
  <si>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</si>
  <si>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</si>
  <si>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</si>
  <si>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</si>
  <si>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</si>
  <si>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</si>
  <si>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</si>
  <si>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</si>
  <si>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</si>
  <si>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</si>
  <si>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</si>
  <si>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</si>
  <si>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</si>
  <si>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</si>
  <si>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</si>
  <si>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</si>
  <si>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</si>
  <si>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</si>
  <si>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</si>
  <si>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</si>
  <si>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</si>
  <si>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</si>
  <si>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</si>
  <si>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</si>
  <si>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</si>
  <si>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</si>
  <si>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</si>
  <si>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</si>
  <si>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</si>
  <si>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</si>
  <si>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</si>
  <si>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</si>
  <si>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</si>
  <si>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</si>
  <si>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</si>
  <si>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</si>
  <si>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</si>
  <si>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</si>
  <si>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</si>
  <si>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</si>
  <si>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</si>
  <si>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</si>
  <si>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</si>
  <si>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</si>
  <si>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</si>
  <si>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</si>
  <si>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</si>
  <si>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</si>
  <si>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</si>
  <si>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</si>
  <si>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</si>
  <si>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</si>
  <si>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</si>
  <si>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</si>
  <si>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</si>
  <si>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</si>
  <si>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</si>
  <si>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</si>
  <si>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</si>
  <si>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</si>
  <si>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</si>
  <si>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</si>
  <si>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</si>
  <si>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</si>
  <si>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</si>
  <si>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</si>
  <si>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</si>
  <si>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</si>
  <si>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</si>
  <si>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</si>
  <si>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</si>
  <si>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</si>
  <si>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</si>
  <si>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</si>
  <si>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</si>
  <si>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</si>
  <si>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</si>
  <si>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</si>
  <si>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</si>
  <si>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</si>
  <si>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</si>
  <si>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</si>
  <si>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</si>
  <si>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</si>
  <si>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</si>
  <si>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</si>
  <si>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</si>
  <si>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</si>
  <si>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</si>
  <si>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</si>
  <si>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</si>
  <si>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</si>
  <si>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</si>
  <si>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</si>
  <si>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</si>
  <si>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</si>
  <si>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</si>
  <si>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</si>
  <si>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</si>
  <si>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</si>
  <si>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</si>
  <si>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</si>
  <si>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</si>
  <si>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</si>
  <si>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</si>
  <si>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</si>
  <si>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</si>
  <si>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</si>
  <si>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</si>
  <si>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</si>
  <si>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</si>
  <si>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</si>
  <si>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</si>
  <si>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</si>
  <si>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</si>
  <si>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</si>
  <si>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</si>
  <si>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</si>
  <si>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</si>
  <si>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</si>
  <si>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</si>
  <si>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</si>
  <si>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</si>
  <si>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</si>
  <si>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</si>
  <si>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</si>
  <si>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</si>
  <si>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</si>
  <si>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</si>
  <si>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</si>
  <si>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</si>
  <si>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</si>
  <si>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</si>
  <si>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</si>
  <si>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</si>
  <si>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</si>
  <si>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</si>
  <si>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</si>
  <si>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</si>
  <si>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</si>
  <si>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</si>
  <si>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</si>
  <si>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</si>
  <si>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</si>
  <si>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</si>
  <si>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</si>
  <si>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</si>
  <si>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</si>
  <si>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</si>
  <si>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</si>
  <si>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</si>
  <si>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</si>
  <si>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</si>
  <si>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</si>
  <si>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</si>
  <si>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</si>
  <si>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</si>
  <si>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</si>
  <si>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</si>
  <si>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</si>
  <si>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</si>
  <si>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</si>
  <si>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</si>
  <si>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</si>
  <si>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</si>
  <si>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</si>
  <si>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</si>
  <si>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</si>
  <si>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</si>
  <si>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</si>
  <si>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</si>
  <si>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</si>
  <si>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</si>
  <si>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</si>
  <si>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</si>
  <si>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</si>
  <si>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</si>
  <si>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</si>
  <si>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</si>
  <si>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</si>
  <si>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</si>
  <si>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</si>
  <si>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</si>
  <si>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</si>
  <si>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</si>
  <si>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</si>
  <si>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</si>
  <si>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</si>
  <si>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</si>
  <si>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</si>
  <si>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</si>
  <si>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</si>
  <si>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</si>
  <si>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</si>
  <si>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</si>
  <si>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</si>
  <si>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</si>
  <si>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</si>
  <si>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</si>
  <si>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</si>
  <si>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</si>
  <si>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</si>
  <si>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</si>
  <si>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</si>
  <si>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</si>
  <si>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</si>
  <si>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</si>
  <si>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</si>
  <si>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</si>
  <si>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</si>
  <si>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</si>
  <si>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</si>
  <si>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</si>
  <si>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</si>
  <si>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</si>
  <si>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</si>
  <si>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</si>
  <si>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</si>
  <si>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</si>
  <si>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</si>
  <si>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</si>
  <si>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</si>
  <si>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</si>
  <si>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</si>
  <si>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</si>
  <si>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</si>
  <si>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</si>
  <si>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</si>
  <si>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</si>
  <si>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</si>
  <si>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</si>
  <si>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</si>
  <si>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</si>
  <si>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</si>
  <si>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</si>
  <si>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</si>
  <si>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</si>
  <si>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</si>
  <si>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</si>
  <si>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</si>
  <si>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</si>
  <si>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</si>
  <si>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</si>
  <si>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</si>
  <si>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</si>
  <si>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</si>
  <si>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</si>
  <si>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</si>
  <si>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</si>
  <si>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</si>
  <si>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</si>
  <si>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</si>
  <si>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</si>
  <si>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</si>
  <si>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</si>
  <si>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</si>
  <si>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</si>
  <si>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</si>
  <si>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</si>
  <si>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</si>
  <si>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</si>
  <si>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</si>
  <si>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</si>
  <si>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</si>
  <si>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</si>
  <si>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</si>
  <si>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</si>
  <si>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</si>
  <si>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</si>
  <si>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</si>
  <si>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</si>
  <si>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</si>
  <si>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</si>
  <si>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</si>
  <si>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</si>
  <si>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</si>
  <si>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</si>
  <si>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</si>
  <si>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</si>
  <si>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</si>
  <si>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</si>
  <si>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</si>
  <si>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</si>
  <si>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</si>
  <si>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</si>
  <si>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</si>
  <si>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</si>
  <si>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</si>
  <si>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</si>
  <si>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</si>
  <si>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</si>
  <si>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</si>
  <si>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</si>
  <si>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</si>
  <si>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</si>
  <si>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</si>
  <si>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</si>
  <si>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</si>
  <si>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</si>
  <si>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</si>
  <si>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</si>
  <si>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</si>
  <si>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</si>
  <si>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</si>
  <si>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</si>
  <si>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</si>
  <si>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</si>
  <si>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</si>
  <si>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</si>
  <si>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</si>
  <si>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</si>
  <si>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</si>
  <si>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</si>
  <si>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</si>
  <si>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</si>
  <si>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</si>
  <si>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</si>
  <si>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</si>
  <si>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</si>
  <si>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</si>
  <si>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</si>
  <si>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</si>
  <si>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</si>
  <si>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</si>
  <si>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</si>
  <si>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</si>
  <si>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</si>
  <si>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</si>
  <si>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</si>
  <si>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</si>
  <si>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</si>
  <si>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</si>
  <si>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</si>
  <si>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</si>
  <si>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</si>
  <si>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</si>
  <si>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</si>
  <si>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</si>
  <si>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</si>
  <si>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</si>
  <si>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</si>
  <si>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</si>
  <si>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</si>
  <si>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</si>
  <si>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</si>
  <si>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</si>
  <si>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</si>
  <si>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</si>
  <si>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</si>
  <si>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</si>
  <si>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</si>
  <si>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</si>
  <si>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</si>
  <si>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</si>
  <si>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</si>
  <si>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</si>
  <si>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</si>
  <si>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</si>
  <si>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</si>
  <si>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</si>
  <si>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</si>
  <si>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</si>
  <si>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</si>
  <si>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</si>
  <si>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</si>
  <si>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</si>
  <si>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</si>
  <si>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</si>
  <si>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</si>
  <si>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</si>
  <si>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</si>
  <si>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</si>
  <si>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</si>
  <si>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</si>
  <si>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</si>
  <si>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</si>
  <si>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</si>
  <si>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</si>
  <si>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</si>
  <si>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</si>
  <si>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</si>
  <si>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</si>
  <si>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</si>
  <si>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</si>
  <si>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</si>
  <si>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</si>
  <si>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</si>
  <si>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</si>
  <si>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</si>
  <si>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</si>
  <si>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</si>
  <si>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</si>
  <si>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</si>
  <si>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</si>
  <si>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</si>
  <si>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</si>
  <si>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</si>
  <si>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</si>
  <si>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</si>
  <si>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</si>
  <si>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</si>
  <si>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</si>
  <si>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</si>
  <si>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</si>
  <si>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</si>
  <si>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</si>
  <si>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</si>
  <si>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</si>
  <si>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</si>
  <si>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</si>
  <si>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</si>
  <si>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</si>
  <si>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</si>
  <si>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</si>
  <si>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</si>
  <si>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</si>
  <si>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</si>
  <si>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</si>
  <si>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</si>
  <si>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</si>
  <si>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</si>
  <si>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</si>
  <si>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</si>
  <si>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</si>
  <si>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</si>
  <si>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</si>
  <si>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</si>
  <si>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</si>
  <si>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</si>
  <si>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</si>
  <si>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</si>
  <si>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</si>
  <si>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</si>
  <si>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</si>
  <si>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</si>
  <si>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</si>
  <si>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</si>
  <si>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</si>
  <si>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</si>
  <si>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</si>
  <si>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</si>
  <si>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</si>
  <si>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</si>
  <si>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</si>
  <si>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</si>
  <si>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</si>
  <si>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</si>
  <si>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</si>
  <si>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</si>
  <si>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</si>
  <si>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</si>
  <si>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</si>
  <si>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</si>
  <si>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</si>
  <si>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</si>
  <si>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</si>
  <si>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</si>
  <si>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</si>
  <si>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</si>
  <si>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</si>
  <si>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</si>
  <si>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</si>
  <si>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</si>
  <si>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</si>
  <si>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</si>
  <si>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</si>
  <si>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</si>
  <si>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</si>
  <si>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</si>
  <si>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</si>
  <si>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</si>
  <si>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</si>
  <si>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</si>
  <si>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</si>
  <si>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</si>
  <si>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</si>
  <si>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</si>
  <si>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</si>
  <si>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</si>
  <si>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</si>
  <si>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</si>
  <si>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</si>
  <si>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</si>
  <si>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</si>
  <si>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</si>
  <si>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</si>
  <si>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</si>
  <si>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</si>
  <si>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</si>
  <si>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</si>
  <si>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</si>
  <si>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</si>
  <si>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</si>
  <si>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</si>
  <si>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</si>
  <si>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</si>
  <si>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</si>
  <si>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</si>
  <si>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</si>
  <si>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</si>
  <si>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</si>
  <si>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</si>
  <si>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</si>
  <si>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</si>
  <si>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</si>
  <si>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</si>
  <si>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</si>
  <si>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</si>
  <si>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</si>
  <si>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</si>
  <si>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</si>
  <si>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</si>
  <si>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</si>
  <si>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</si>
  <si>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</si>
  <si>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</si>
  <si>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</si>
  <si>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</si>
  <si>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</si>
  <si>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</si>
  <si>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</si>
  <si>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</si>
  <si>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</si>
  <si>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</si>
  <si>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</si>
  <si>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</si>
  <si>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</si>
  <si>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</si>
  <si>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</si>
  <si>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</si>
  <si>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</si>
  <si>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</si>
  <si>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</si>
  <si>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</si>
  <si>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</si>
  <si>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</si>
  <si>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</si>
  <si>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</si>
  <si>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</si>
  <si>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</si>
  <si>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</si>
  <si>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</si>
  <si>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</si>
  <si>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</si>
  <si>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</si>
  <si>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</si>
  <si>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</si>
  <si>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</si>
  <si>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</si>
  <si>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</si>
  <si>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</si>
  <si>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</si>
  <si>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</si>
  <si>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</si>
  <si>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</si>
  <si>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</si>
  <si>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</si>
  <si>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</si>
  <si>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</si>
  <si>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</si>
  <si>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</si>
  <si>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</si>
  <si>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</si>
  <si>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</si>
  <si>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</si>
  <si>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</si>
  <si>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</si>
  <si>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</si>
  <si>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</si>
  <si>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</si>
  <si>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</si>
  <si>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</si>
  <si>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</si>
  <si>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</si>
  <si>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</si>
  <si>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</si>
  <si>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</si>
  <si>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</si>
  <si>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</si>
  <si>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</si>
  <si>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</si>
  <si>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</si>
  <si>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</si>
  <si>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</si>
  <si>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</si>
  <si>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</si>
  <si>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</si>
  <si>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</si>
  <si>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</si>
  <si>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</si>
  <si>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</si>
  <si>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</si>
  <si>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</si>
  <si>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</si>
  <si>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</si>
  <si>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</si>
  <si>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</si>
  <si>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</si>
  <si>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</si>
  <si>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</si>
  <si>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</si>
  <si>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</si>
  <si>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</si>
  <si>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</si>
  <si>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</si>
  <si>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</si>
  <si>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</si>
  <si>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</si>
  <si>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</si>
  <si>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</si>
  <si>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</si>
  <si>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</si>
  <si>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</si>
  <si>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</si>
  <si>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</si>
  <si>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</si>
  <si>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</si>
  <si>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</si>
  <si>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</si>
  <si>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</si>
  <si>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</si>
  <si>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</si>
  <si>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</si>
  <si>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</si>
  <si>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</si>
  <si>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</si>
  <si>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</si>
  <si>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</si>
  <si>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</si>
  <si>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</si>
  <si>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</si>
  <si>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</si>
  <si>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</si>
  <si>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</si>
  <si>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</si>
  <si>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</si>
  <si>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</si>
  <si>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</si>
  <si>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</si>
  <si>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</si>
  <si>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</si>
  <si>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</si>
  <si>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</si>
  <si>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</si>
  <si>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</si>
  <si>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</si>
  <si>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</si>
  <si>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</si>
  <si>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</si>
  <si>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</si>
  <si>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</si>
  <si>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</si>
  <si>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</si>
  <si>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</si>
  <si>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</si>
  <si>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</si>
  <si>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</si>
  <si>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</si>
  <si>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</si>
  <si>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</si>
  <si>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</si>
  <si>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</si>
  <si>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</si>
  <si>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</si>
  <si>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</si>
  <si>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</si>
  <si>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</si>
  <si>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</si>
  <si>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</si>
  <si>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</si>
  <si>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</si>
  <si>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</si>
  <si>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</si>
  <si>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</si>
  <si>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</si>
  <si>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</si>
  <si>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</si>
  <si>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</si>
  <si>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</si>
  <si>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</si>
  <si>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</si>
  <si>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</si>
  <si>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</si>
  <si>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</si>
  <si>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</si>
  <si>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</si>
  <si>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</si>
  <si>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</si>
  <si>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</si>
  <si>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</si>
  <si>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</si>
  <si>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</si>
  <si>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</si>
  <si>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</si>
  <si>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</si>
  <si>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</si>
  <si>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</si>
  <si>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</si>
  <si>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</si>
  <si>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</si>
  <si>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</si>
  <si>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</si>
  <si>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</si>
  <si>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</si>
  <si>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</si>
  <si>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</si>
  <si>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</si>
  <si>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</si>
  <si>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</si>
  <si>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</si>
  <si>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</si>
  <si>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</si>
  <si>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</si>
  <si>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</si>
  <si>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</si>
  <si>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</si>
  <si>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</si>
  <si>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</si>
  <si>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</si>
  <si>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</si>
  <si>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</si>
  <si>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</si>
  <si>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</si>
  <si>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</si>
  <si>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</si>
  <si>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</si>
  <si>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</si>
  <si>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</si>
  <si>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</si>
  <si>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</si>
  <si>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</si>
  <si>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</si>
  <si>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</si>
  <si>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</si>
  <si>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</si>
  <si>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</si>
  <si>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</si>
  <si>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</si>
  <si>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</si>
  <si>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</si>
  <si>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</si>
  <si>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</si>
  <si>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</si>
  <si>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</si>
  <si>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</si>
  <si>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</si>
  <si>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</si>
  <si>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</si>
  <si>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</si>
  <si>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</si>
  <si>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</si>
  <si>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</si>
  <si>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</si>
  <si>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</si>
  <si>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</si>
  <si>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</si>
  <si>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</si>
  <si>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</si>
  <si>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</si>
  <si>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</si>
  <si>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</si>
  <si>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</si>
  <si>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</si>
  <si>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</si>
  <si>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</si>
  <si>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</si>
  <si>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</si>
  <si>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</si>
  <si>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</si>
  <si>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</si>
  <si>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</si>
  <si>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</si>
  <si>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</si>
  <si>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</si>
  <si>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</si>
  <si>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</si>
  <si>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</si>
  <si>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</si>
  <si>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</si>
  <si>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</si>
  <si>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</si>
  <si>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</si>
  <si>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</si>
  <si>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</si>
  <si>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</si>
  <si>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</si>
  <si>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</si>
  <si>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</si>
  <si>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</si>
  <si>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</si>
  <si>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</si>
  <si>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</si>
  <si>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</si>
  <si>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</si>
  <si>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</si>
  <si>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</si>
  <si>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</si>
  <si>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</si>
  <si>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</si>
  <si>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</si>
  <si>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</si>
  <si>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</si>
  <si>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</si>
  <si>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</si>
  <si>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</si>
  <si>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</si>
  <si>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</si>
  <si>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</si>
  <si>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</si>
  <si>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</si>
  <si>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</si>
  <si>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</si>
  <si>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</si>
  <si>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</si>
  <si>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</si>
  <si>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</si>
  <si>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</si>
  <si>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</si>
  <si>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</si>
  <si>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</si>
  <si>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</si>
  <si>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</si>
  <si>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</si>
  <si>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</si>
  <si>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</si>
  <si>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</si>
  <si>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</si>
  <si>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</si>
  <si>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</si>
  <si>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</si>
  <si>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</si>
  <si>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</si>
  <si>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</si>
  <si>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</si>
  <si>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</si>
  <si>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</si>
  <si>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</si>
  <si>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</si>
  <si>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</si>
  <si>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</si>
  <si>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</si>
  <si>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</si>
  <si>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</si>
  <si>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</si>
  <si>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</si>
  <si>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</si>
  <si>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</si>
  <si>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</si>
  <si>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</si>
  <si>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</si>
  <si>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</si>
  <si>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</si>
  <si>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</si>
  <si>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</si>
  <si>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</si>
  <si>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</si>
  <si>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</si>
  <si>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</si>
  <si>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</si>
  <si>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</si>
  <si>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</si>
  <si>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</si>
  <si>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</si>
  <si>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</si>
  <si>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</si>
  <si>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</si>
  <si>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</si>
  <si>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</si>
  <si>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</si>
  <si>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</si>
  <si>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</si>
  <si>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</si>
  <si>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</si>
  <si>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</si>
  <si>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</si>
  <si>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</si>
  <si>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</si>
  <si>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</si>
  <si>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</si>
  <si>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</si>
  <si>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</si>
  <si>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</si>
  <si>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</si>
  <si>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</si>
  <si>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</si>
  <si>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</si>
  <si>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</si>
  <si>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</si>
  <si>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</si>
  <si>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</si>
  <si>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</si>
  <si>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</si>
  <si>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</si>
  <si>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</si>
  <si>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</si>
  <si>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</si>
  <si>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</si>
  <si>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</si>
  <si>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</si>
  <si>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</si>
  <si>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</si>
  <si>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</si>
  <si>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</si>
  <si>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</si>
  <si>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</si>
  <si>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</si>
  <si>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</si>
  <si>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</si>
  <si>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</si>
  <si>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</si>
  <si>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</si>
  <si>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</si>
  <si>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</si>
  <si>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</si>
  <si>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</si>
  <si>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</si>
  <si>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</si>
  <si>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</si>
  <si>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</si>
  <si>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</si>
  <si>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</si>
  <si>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</si>
  <si>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</si>
  <si>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</si>
  <si>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</si>
  <si>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</si>
  <si>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</si>
  <si>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</si>
  <si>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</si>
  <si>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</si>
  <si>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</si>
  <si>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</si>
  <si>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</si>
  <si>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</si>
  <si>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</si>
  <si>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</si>
  <si>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</si>
  <si>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</si>
  <si>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</si>
  <si>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</si>
  <si>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</si>
  <si>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</si>
  <si>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</si>
  <si>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</si>
  <si>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</si>
  <si>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</si>
  <si>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</si>
  <si>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</si>
  <si>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</si>
  <si>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</si>
  <si>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</si>
  <si>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</si>
  <si>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</si>
  <si>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</si>
  <si>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</si>
  <si>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</si>
  <si>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</si>
  <si>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</si>
  <si>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</si>
  <si>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</si>
  <si>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</si>
  <si>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</si>
  <si>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</si>
  <si>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</si>
  <si>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</si>
  <si>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</si>
  <si>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</si>
  <si>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</si>
  <si>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</si>
  <si>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</si>
  <si>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</si>
  <si>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</si>
  <si>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</si>
  <si>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</si>
  <si>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</si>
  <si>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</si>
  <si>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</si>
  <si>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</si>
  <si>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</si>
  <si>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</si>
  <si>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</si>
  <si>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</si>
  <si>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</si>
  <si>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</si>
  <si>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</si>
  <si>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</si>
  <si>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</si>
  <si>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</si>
  <si>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</si>
  <si>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</si>
  <si>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</si>
  <si>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</si>
  <si>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</si>
  <si>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</si>
  <si>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</si>
  <si>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</si>
  <si>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</si>
  <si>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</si>
  <si>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</si>
  <si>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</si>
  <si>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</si>
  <si>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</si>
  <si>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</si>
  <si>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</si>
  <si>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</si>
  <si>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</si>
  <si>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</si>
  <si>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</si>
  <si>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</si>
  <si>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</si>
  <si>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</si>
  <si>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</si>
  <si>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</si>
  <si>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</si>
  <si>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</si>
  <si>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</si>
  <si>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</si>
  <si>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</si>
  <si>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</si>
  <si>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</si>
  <si>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</si>
  <si>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</si>
  <si>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</si>
  <si>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</si>
  <si>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</si>
  <si>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</si>
  <si>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</si>
  <si>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</si>
  <si>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</si>
  <si>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</si>
  <si>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</si>
  <si>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</si>
  <si>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</si>
  <si>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</si>
  <si>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</si>
  <si>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</si>
  <si>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</si>
  <si>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</si>
  <si>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</si>
  <si>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</si>
  <si>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</si>
  <si>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</si>
  <si>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</si>
  <si>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</si>
  <si>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</si>
  <si>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</si>
  <si>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</si>
  <si>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</si>
  <si>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</si>
  <si>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</si>
  <si>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</si>
  <si>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</si>
  <si>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</si>
  <si>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</si>
  <si>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</si>
  <si>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</si>
  <si>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</si>
  <si>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</si>
  <si>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</si>
  <si>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</si>
  <si>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</si>
  <si>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</si>
  <si>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</si>
  <si>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</si>
  <si>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</si>
  <si>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</si>
  <si>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</si>
  <si>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</si>
  <si>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</si>
  <si>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</si>
  <si>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</si>
  <si>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</si>
  <si>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</si>
  <si>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</si>
  <si>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</si>
  <si>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</si>
  <si>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</si>
  <si>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</si>
  <si>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</si>
  <si>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</si>
  <si>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</si>
  <si>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</si>
  <si>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</si>
  <si>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</si>
  <si>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</si>
  <si>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</si>
  <si>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</si>
  <si>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</si>
  <si>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</si>
  <si>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</si>
  <si>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</si>
  <si>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</si>
  <si>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</si>
  <si>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</si>
  <si>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</si>
  <si>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</si>
  <si>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</si>
  <si>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</si>
  <si>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</si>
  <si>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</si>
  <si>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</si>
  <si>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</si>
  <si>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</si>
  <si>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</si>
  <si>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</si>
  <si>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</si>
  <si>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</si>
  <si>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</si>
  <si>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</si>
  <si>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</si>
  <si>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</si>
  <si>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</si>
  <si>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</si>
  <si>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</si>
  <si>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</si>
  <si>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</si>
  <si>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</si>
  <si>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</si>
  <si>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</si>
  <si>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</si>
  <si>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</si>
  <si>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</si>
  <si>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</si>
  <si>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</si>
  <si>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</si>
  <si>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</si>
  <si>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</si>
  <si>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</si>
  <si>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</si>
  <si>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</si>
  <si>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</si>
  <si>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</si>
  <si>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</si>
  <si>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</si>
  <si>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</si>
  <si>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</si>
  <si>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</si>
  <si>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</si>
  <si>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</si>
  <si>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</si>
  <si>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</si>
  <si>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</si>
  <si>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</si>
  <si>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</si>
  <si>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</si>
  <si>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</si>
  <si>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</si>
  <si>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</si>
  <si>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</si>
  <si>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</si>
  <si>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</si>
  <si>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</si>
  <si>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</si>
  <si>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</si>
  <si>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</si>
  <si>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</si>
  <si>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</si>
  <si>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</si>
  <si>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</si>
  <si>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</si>
  <si>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</si>
  <si>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</si>
  <si>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</si>
  <si>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</si>
  <si>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</si>
  <si>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</si>
  <si>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</si>
  <si>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</si>
  <si>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</si>
  <si>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</si>
  <si>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</si>
  <si>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</si>
  <si>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</si>
  <si>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</si>
  <si>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</si>
  <si>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</si>
  <si>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</si>
  <si>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</si>
  <si>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</si>
  <si>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</si>
  <si>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</si>
  <si>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</si>
  <si>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</si>
  <si>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</si>
  <si>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</si>
  <si>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</si>
  <si>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</si>
  <si>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</si>
  <si>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</si>
  <si>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</si>
  <si>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</si>
  <si>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</si>
  <si>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</si>
  <si>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</si>
  <si>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</si>
  <si>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</si>
  <si>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</si>
  <si>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</si>
  <si>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</si>
  <si>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</si>
  <si>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</si>
  <si>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</si>
  <si>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</si>
  <si>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</si>
  <si>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</si>
  <si>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</si>
  <si>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</si>
  <si>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</si>
  <si>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</si>
  <si>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</si>
  <si>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</si>
  <si>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</si>
  <si>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</si>
  <si>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</si>
  <si>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</si>
  <si>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</si>
  <si>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</si>
  <si>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</si>
  <si>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</si>
  <si>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</si>
  <si>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</si>
  <si>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</si>
  <si>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</si>
  <si>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</si>
  <si>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</si>
  <si>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</si>
  <si>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</si>
  <si>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</si>
  <si>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</si>
  <si>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</si>
  <si>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</si>
  <si>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</si>
  <si>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</si>
  <si>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</si>
  <si>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</si>
  <si>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</si>
  <si>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</si>
  <si>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</si>
  <si>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</si>
  <si>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</si>
  <si>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</si>
  <si>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</si>
  <si>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</si>
  <si>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</si>
  <si>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</si>
  <si>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</si>
  <si>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</si>
  <si>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</si>
  <si>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</si>
  <si>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</si>
  <si>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</si>
  <si>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</si>
  <si>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</si>
  <si>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</si>
  <si>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</si>
  <si>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</si>
  <si>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</si>
  <si>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</si>
  <si>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</si>
  <si>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</si>
  <si>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</si>
  <si>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</si>
  <si>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</si>
  <si>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</si>
  <si>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</si>
  <si>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</si>
  <si>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</si>
  <si>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</si>
  <si>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</si>
  <si>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</si>
  <si>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</si>
  <si>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</si>
  <si>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</si>
  <si>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</si>
  <si>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</si>
  <si>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</si>
  <si>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</si>
  <si>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</si>
  <si>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</si>
  <si>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</si>
  <si>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</si>
  <si>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</si>
  <si>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</si>
  <si>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</si>
  <si>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</si>
  <si>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</si>
  <si>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</si>
  <si>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</si>
  <si>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</si>
  <si>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</si>
  <si>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</si>
  <si>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</si>
  <si>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</si>
  <si>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</si>
  <si>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</si>
  <si>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</si>
  <si>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</si>
  <si>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</si>
  <si>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</si>
  <si>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</si>
  <si>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</si>
  <si>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</si>
  <si>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</si>
  <si>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</si>
  <si>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</si>
  <si>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</si>
  <si>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</si>
  <si>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</si>
  <si>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</si>
  <si>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</si>
  <si>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</si>
  <si>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</si>
  <si>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</si>
  <si>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</si>
  <si>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</si>
  <si>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</si>
  <si>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</si>
  <si>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</si>
  <si>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</si>
  <si>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</si>
  <si>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</si>
  <si>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</si>
  <si>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</si>
  <si>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</si>
  <si>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</si>
  <si>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</si>
  <si>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</si>
  <si>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</si>
  <si>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</si>
  <si>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</si>
  <si>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</si>
  <si>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</si>
  <si>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</si>
  <si>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</si>
  <si>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</si>
  <si>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</si>
  <si>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</si>
  <si>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</si>
  <si>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</si>
  <si>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</si>
  <si>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</si>
  <si>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</si>
  <si>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</si>
  <si>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</si>
  <si>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</si>
  <si>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</si>
  <si>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</si>
  <si>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</si>
  <si>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</si>
  <si>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</si>
  <si>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</si>
  <si>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</si>
  <si>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</si>
  <si>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</si>
  <si>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</si>
  <si>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</si>
  <si>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</si>
  <si>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</si>
  <si>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</si>
  <si>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</si>
  <si>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</si>
  <si>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</si>
  <si>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</si>
  <si>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</si>
  <si>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</si>
  <si>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</si>
  <si>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</si>
  <si>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</si>
  <si>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</si>
  <si>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</si>
  <si>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</si>
  <si>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</si>
  <si>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</si>
  <si>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</si>
  <si>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</si>
  <si>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</si>
  <si>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</si>
  <si>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</si>
  <si>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</si>
  <si>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</si>
  <si>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</si>
  <si>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</si>
  <si>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</si>
  <si>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</si>
  <si>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</si>
  <si>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</si>
  <si>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</si>
  <si>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</si>
  <si>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</si>
  <si>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</si>
  <si>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</si>
  <si>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</si>
  <si>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</si>
  <si>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</si>
  <si>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</si>
  <si>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</si>
  <si>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</si>
  <si>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</si>
  <si>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</si>
  <si>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</si>
  <si>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</si>
  <si>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</si>
  <si>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</si>
  <si>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</si>
  <si>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</si>
  <si>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</si>
  <si>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</si>
  <si>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</si>
  <si>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</si>
  <si>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</si>
  <si>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</si>
  <si>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</si>
  <si>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</si>
  <si>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</si>
  <si>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</si>
  <si>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</si>
  <si>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</si>
  <si>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</si>
  <si>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</si>
  <si>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</si>
  <si>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</si>
  <si>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</si>
  <si>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</si>
  <si>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</si>
  <si>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</si>
  <si>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</si>
  <si>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</si>
  <si>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</si>
  <si>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</si>
  <si>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</si>
  <si>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</si>
  <si>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</si>
  <si>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</si>
  <si>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</si>
  <si>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</si>
  <si>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</si>
  <si>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</si>
  <si>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</si>
  <si>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</si>
  <si>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</si>
  <si>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</si>
  <si>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</si>
  <si>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</si>
  <si>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</si>
  <si>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</si>
  <si>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</si>
  <si>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</si>
  <si>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</si>
  <si>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</si>
  <si>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</si>
  <si>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</si>
  <si>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</si>
  <si>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</si>
  <si>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</si>
  <si>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</si>
  <si>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</si>
  <si>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</si>
  <si>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</si>
  <si>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</si>
  <si>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</si>
  <si>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</si>
  <si>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</si>
  <si>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</si>
  <si>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</si>
  <si>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</si>
  <si>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</si>
  <si>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</si>
  <si>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</si>
  <si>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</si>
  <si>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</si>
  <si>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</si>
  <si>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</si>
  <si>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</si>
  <si>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</si>
  <si>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</si>
  <si>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</si>
  <si>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</si>
  <si>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</si>
  <si>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</si>
  <si>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</si>
  <si>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</si>
  <si>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</si>
  <si>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</si>
  <si>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</si>
  <si>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</si>
  <si>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</si>
  <si>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</si>
  <si>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</si>
  <si>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</si>
  <si>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</si>
  <si>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</si>
  <si>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</si>
  <si>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</si>
  <si>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</si>
  <si>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</si>
  <si>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</si>
  <si>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</si>
  <si>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</si>
  <si>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</si>
  <si>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</si>
  <si>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</si>
  <si>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</si>
  <si>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</si>
  <si>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</si>
  <si>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</si>
  <si>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</si>
  <si>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</si>
  <si>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</si>
  <si>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</si>
  <si>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</si>
  <si>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</si>
  <si>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</si>
  <si>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</si>
  <si>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</si>
  <si>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</si>
  <si>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</si>
  <si>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</si>
  <si>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</si>
  <si>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</si>
  <si>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</si>
  <si>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</si>
  <si>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</si>
  <si>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</si>
  <si>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</si>
  <si>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</si>
  <si>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</si>
  <si>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</si>
  <si>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</si>
  <si>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</si>
  <si>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</si>
  <si>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</si>
  <si>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</si>
  <si>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</si>
  <si>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</si>
  <si>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</si>
  <si>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</si>
  <si>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</si>
  <si>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</si>
  <si>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</si>
  <si>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</si>
  <si>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</si>
  <si>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</si>
  <si>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</si>
  <si>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</si>
  <si>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</si>
  <si>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</si>
  <si>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</si>
  <si>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</si>
  <si>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</si>
  <si>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</si>
  <si>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</si>
  <si>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</si>
  <si>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</si>
  <si>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</si>
  <si>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</si>
  <si>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</si>
  <si>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</si>
  <si>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</si>
  <si>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</si>
  <si>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</si>
  <si>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</si>
  <si>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</si>
  <si>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</si>
  <si>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</si>
  <si>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</si>
  <si>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</si>
  <si>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</si>
  <si>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</si>
  <si>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</si>
  <si>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</si>
  <si>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</si>
  <si>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</si>
  <si>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</si>
  <si>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</si>
  <si>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</si>
  <si>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</si>
  <si>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</si>
  <si>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</si>
  <si>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</si>
  <si>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</si>
  <si>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</si>
  <si>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</si>
  <si>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</si>
  <si>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</si>
  <si>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</si>
  <si>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</si>
  <si>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</si>
  <si>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</si>
  <si>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</si>
  <si>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</si>
  <si>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</si>
  <si>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</si>
  <si>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</si>
  <si>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</si>
  <si>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</si>
  <si>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</si>
  <si>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</si>
  <si>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</si>
  <si>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</si>
  <si>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</si>
  <si>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</si>
  <si>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</si>
  <si>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</si>
  <si>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</si>
  <si>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</si>
  <si>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</si>
  <si>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</si>
  <si>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</si>
  <si>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</si>
  <si>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</si>
  <si>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</si>
  <si>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</si>
  <si>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</si>
  <si>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</si>
  <si>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</si>
  <si>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</si>
  <si>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</si>
  <si>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</si>
  <si>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</si>
  <si>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</si>
  <si>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</si>
  <si>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</si>
  <si>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</si>
  <si>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</si>
  <si>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</si>
  <si>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</si>
  <si>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</si>
  <si>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</si>
  <si>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</si>
  <si>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</si>
  <si>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</si>
  <si>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</si>
  <si>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</si>
  <si>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</si>
  <si>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</si>
  <si>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</si>
  <si>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</si>
  <si>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</si>
  <si>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</si>
  <si>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</si>
  <si>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</si>
  <si>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</si>
  <si>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</si>
  <si>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</si>
  <si>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</si>
  <si>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</si>
  <si>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</si>
  <si>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</si>
  <si>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</si>
  <si>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</si>
  <si>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</si>
  <si>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</si>
  <si>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</si>
  <si>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</si>
  <si>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</si>
  <si>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</si>
  <si>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</si>
  <si>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</si>
  <si>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</si>
  <si>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</si>
  <si>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</si>
  <si>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</si>
  <si>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</si>
  <si>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</si>
  <si>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</si>
  <si>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</si>
  <si>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</si>
  <si>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</si>
  <si>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</si>
  <si>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</si>
  <si>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</si>
  <si>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</si>
  <si>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</si>
  <si>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</si>
  <si>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</si>
  <si>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</si>
  <si>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</si>
  <si>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</si>
  <si>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</si>
  <si>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</si>
  <si>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</si>
  <si>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</si>
  <si>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</si>
  <si>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</si>
  <si>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</si>
  <si>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</si>
  <si>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</si>
  <si>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</si>
  <si>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</si>
  <si>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</si>
  <si>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</si>
  <si>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</si>
  <si>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</si>
  <si>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</si>
  <si>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</si>
  <si>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</si>
  <si>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</si>
  <si>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</si>
  <si>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</si>
  <si>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</si>
  <si>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</si>
  <si>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</si>
  <si>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</si>
  <si>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</si>
  <si>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</si>
  <si>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</si>
  <si>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</si>
  <si>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</si>
  <si>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</si>
  <si>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</si>
  <si>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</si>
  <si>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</si>
  <si>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</si>
  <si>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</si>
  <si>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</si>
  <si>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</si>
  <si>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</si>
  <si>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</si>
  <si>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</si>
  <si>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</si>
  <si>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</si>
  <si>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</si>
  <si>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</si>
  <si>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</si>
  <si>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</si>
  <si>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</si>
  <si>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</si>
  <si>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</si>
  <si>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</si>
  <si>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</si>
  <si>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</si>
  <si>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</si>
  <si>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</si>
  <si>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</si>
  <si>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</si>
  <si>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</si>
  <si>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</si>
  <si>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</si>
  <si>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</si>
  <si>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</si>
  <si>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</si>
  <si>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</si>
  <si>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</si>
  <si>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</si>
  <si>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</si>
  <si>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</si>
  <si>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</si>
  <si>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</si>
  <si>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</si>
  <si>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</si>
  <si>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</si>
  <si>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</si>
  <si>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</si>
  <si>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</si>
  <si>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</si>
  <si>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</si>
  <si>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</si>
  <si>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</si>
  <si>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</si>
  <si>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</si>
  <si>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</si>
  <si>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</si>
  <si>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</si>
  <si>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</si>
  <si>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</si>
  <si>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</si>
  <si>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</si>
  <si>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</si>
  <si>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</si>
  <si>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</si>
  <si>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</si>
  <si>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</si>
  <si>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</si>
  <si>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</si>
  <si>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</si>
  <si>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</si>
  <si>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</si>
  <si>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</si>
  <si>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</si>
  <si>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</si>
  <si>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</si>
  <si>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</si>
  <si>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</si>
  <si>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</si>
  <si>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</si>
  <si>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</si>
  <si>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</si>
  <si>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</si>
  <si>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</si>
  <si>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</si>
  <si>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</si>
  <si>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</si>
  <si>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</si>
  <si>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</si>
  <si>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</si>
  <si>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</si>
  <si>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</si>
  <si>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</si>
  <si>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</si>
  <si>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</si>
  <si>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</si>
  <si>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</si>
  <si>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</si>
  <si>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</si>
  <si>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</si>
  <si>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</si>
  <si>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</si>
  <si>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</si>
  <si>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</si>
  <si>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</si>
  <si>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</si>
  <si>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</si>
  <si>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</si>
  <si>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</si>
  <si>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</si>
  <si>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</si>
  <si>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</si>
  <si>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</si>
  <si>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</si>
  <si>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</si>
  <si>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</si>
  <si>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</si>
  <si>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</si>
  <si>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</si>
  <si>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</si>
  <si>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</si>
  <si>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</si>
  <si>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</si>
  <si>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</si>
  <si>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</si>
  <si>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</si>
  <si>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</si>
  <si>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</si>
  <si>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</si>
  <si>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</si>
  <si>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</si>
  <si>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</si>
  <si>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</si>
  <si>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</si>
  <si>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</si>
  <si>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</si>
  <si>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</si>
  <si>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</si>
  <si>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</si>
  <si>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</si>
  <si>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</si>
  <si>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</si>
  <si>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</si>
  <si>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</si>
  <si>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</si>
  <si>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</si>
  <si>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</si>
  <si>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</si>
  <si>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</si>
  <si>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</si>
  <si>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</si>
  <si>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</si>
  <si>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</si>
  <si>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</si>
  <si>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</si>
  <si>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</si>
  <si>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</si>
  <si>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</si>
  <si>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</si>
  <si>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</si>
  <si>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</si>
  <si>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</si>
  <si>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</si>
  <si>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</si>
  <si>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</si>
  <si>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</si>
  <si>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</si>
  <si>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</si>
  <si>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</si>
  <si>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</si>
  <si>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</si>
  <si>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</si>
  <si>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</si>
  <si>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</si>
  <si>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</si>
  <si>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</si>
  <si>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</si>
  <si>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</si>
  <si>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</si>
  <si>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</si>
  <si>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</si>
  <si>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</si>
  <si>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</si>
  <si>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</si>
  <si>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</si>
  <si>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</si>
  <si>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</si>
  <si>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</si>
  <si>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</si>
  <si>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</si>
  <si>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</si>
  <si>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</si>
  <si>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</si>
  <si>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</si>
  <si>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</si>
  <si>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</si>
  <si>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</si>
  <si>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</si>
  <si>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</si>
  <si>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</si>
  <si>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</si>
  <si>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</si>
  <si>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</si>
  <si>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</si>
  <si>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</si>
  <si>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</si>
  <si>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</si>
  <si>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</si>
  <si>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</si>
  <si>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</si>
  <si>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</si>
  <si>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</si>
  <si>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</si>
  <si>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</si>
  <si>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</si>
  <si>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</si>
  <si>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</si>
  <si>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</si>
  <si>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</si>
  <si>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</si>
  <si>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</si>
  <si>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</si>
  <si>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</si>
  <si>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</si>
  <si>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</si>
  <si>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</si>
  <si>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</si>
  <si>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</si>
  <si>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</si>
  <si>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</si>
  <si>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</si>
  <si>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</si>
  <si>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</si>
  <si>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</si>
  <si>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</si>
  <si>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</si>
  <si>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</si>
  <si>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</si>
  <si>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</si>
  <si>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</si>
  <si>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</si>
  <si>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</si>
  <si>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</si>
  <si>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</si>
  <si>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</si>
  <si>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</si>
  <si>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</si>
  <si>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</si>
  <si>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</si>
  <si>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</si>
  <si>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</si>
  <si>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</si>
  <si>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</si>
  <si>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</si>
  <si>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</si>
  <si>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</si>
  <si>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</si>
  <si>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</si>
  <si>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</si>
  <si>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</si>
  <si>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</si>
  <si>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</si>
  <si>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</si>
  <si>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</si>
  <si>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</si>
  <si>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</si>
  <si>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</si>
  <si>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</si>
  <si>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</si>
  <si>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</si>
  <si>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</si>
  <si>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</si>
  <si>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</si>
  <si>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</si>
  <si>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</si>
  <si>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</si>
  <si>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</si>
  <si>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</si>
  <si>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</si>
  <si>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</si>
  <si>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</si>
  <si>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</si>
  <si>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</si>
  <si>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</si>
  <si>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</si>
  <si>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</si>
  <si>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</si>
  <si>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</si>
  <si>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</si>
  <si>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</si>
  <si>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</si>
  <si>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</si>
  <si>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</si>
  <si>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</si>
  <si>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</si>
  <si>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</si>
  <si>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</si>
  <si>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</si>
  <si>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</si>
  <si>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</si>
  <si>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</si>
  <si>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</si>
  <si>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</si>
  <si>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</si>
  <si>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</si>
  <si>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</si>
  <si>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</si>
  <si>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</si>
  <si>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</si>
  <si>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</si>
  <si>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</si>
  <si>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</si>
  <si>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</si>
  <si>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</si>
  <si>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</si>
  <si>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</si>
  <si>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</si>
  <si>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</si>
  <si>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</si>
  <si>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</si>
  <si>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</si>
  <si>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</si>
  <si>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</si>
  <si>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</si>
  <si>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</si>
  <si>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</si>
  <si>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</si>
  <si>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</si>
  <si>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</si>
  <si>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</si>
  <si>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</si>
  <si>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</si>
  <si>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</si>
  <si>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</si>
  <si>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</si>
  <si>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</si>
  <si>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</si>
  <si>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</si>
  <si>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</si>
  <si>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</si>
  <si>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</si>
  <si>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</si>
  <si>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</si>
  <si>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</si>
  <si>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</si>
  <si>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</si>
  <si>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</si>
  <si>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</si>
  <si>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</si>
  <si>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</si>
  <si>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</si>
  <si>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</si>
  <si>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</si>
  <si>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</si>
  <si>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</si>
  <si>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</si>
  <si>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</si>
  <si>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</si>
  <si>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</si>
  <si>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</si>
  <si>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</si>
  <si>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</si>
  <si>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</si>
  <si>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</si>
  <si>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</si>
  <si>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</si>
  <si>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</si>
  <si>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</si>
  <si>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</si>
  <si>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</si>
  <si>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</si>
  <si>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</si>
  <si>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</si>
  <si>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</si>
  <si>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</si>
  <si>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</si>
  <si>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</si>
  <si>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</si>
  <si>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</si>
  <si>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</si>
  <si>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</si>
  <si>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</si>
  <si>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</si>
  <si>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</si>
  <si>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</si>
  <si>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</si>
  <si>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</si>
  <si>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</si>
  <si>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</si>
  <si>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</si>
  <si>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</si>
  <si>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</si>
  <si>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</si>
  <si>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</si>
  <si>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</si>
  <si>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</si>
  <si>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</si>
  <si>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</si>
  <si>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</si>
  <si>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</si>
  <si>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</si>
  <si>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</si>
  <si>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</si>
  <si>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</si>
  <si>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</si>
  <si>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</si>
  <si>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</si>
  <si>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</si>
  <si>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</si>
  <si>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</si>
  <si>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</si>
  <si>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</si>
  <si>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</si>
  <si>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</si>
  <si>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</si>
  <si>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</si>
  <si>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</si>
  <si>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</si>
  <si>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</si>
  <si>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</si>
  <si>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</si>
  <si>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</si>
  <si>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</si>
  <si>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</si>
  <si>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</si>
  <si>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</si>
  <si>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</si>
  <si>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</si>
  <si>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</si>
  <si>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</si>
  <si>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</si>
  <si>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</si>
  <si>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</si>
  <si>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</si>
  <si>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</si>
  <si>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</si>
  <si>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</si>
  <si>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</si>
  <si>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</si>
  <si>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</si>
  <si>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</si>
  <si>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</si>
  <si>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</si>
  <si>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</si>
  <si>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</si>
  <si>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</si>
  <si>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</si>
  <si>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</si>
  <si>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</si>
  <si>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</si>
  <si>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</si>
  <si>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</si>
  <si>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</si>
  <si>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</si>
  <si>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</si>
  <si>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</si>
  <si>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</si>
  <si>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</si>
  <si>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</si>
  <si>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</si>
  <si>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</si>
  <si>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</si>
  <si>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</si>
  <si>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</si>
  <si>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</si>
  <si>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</si>
  <si>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</si>
  <si>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</si>
  <si>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</si>
  <si>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</si>
  <si>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</si>
  <si>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</si>
  <si>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</si>
  <si>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</si>
  <si>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</si>
  <si>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</si>
  <si>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</si>
  <si>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</si>
  <si>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</si>
  <si>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</si>
  <si>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</si>
  <si>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</si>
  <si>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</si>
  <si>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</si>
  <si>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</si>
  <si>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</si>
  <si>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</si>
  <si>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</si>
  <si>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</si>
  <si>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</si>
  <si>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</si>
  <si>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</si>
  <si>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</si>
  <si>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</si>
  <si>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</si>
  <si>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</si>
  <si>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</si>
  <si>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</si>
  <si>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</si>
  <si>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</si>
  <si>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</si>
  <si>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</si>
  <si>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</si>
  <si>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</si>
  <si>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</si>
  <si>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</si>
  <si>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</si>
  <si>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</si>
  <si>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</si>
  <si>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</si>
  <si>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</si>
  <si>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</si>
  <si>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</si>
  <si>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</si>
  <si>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</si>
  <si>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</si>
  <si>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</si>
  <si>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</si>
  <si>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</si>
  <si>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</si>
  <si>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</si>
  <si>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</si>
  <si>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</si>
  <si>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</si>
  <si>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</si>
  <si>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</si>
  <si>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</si>
  <si>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</si>
  <si>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</si>
  <si>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</si>
  <si>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</si>
  <si>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</si>
  <si>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</si>
  <si>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</si>
  <si>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</si>
  <si>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</si>
  <si>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</si>
  <si>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</si>
  <si>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</si>
  <si>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</si>
  <si>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</si>
  <si>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</si>
  <si>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</si>
  <si>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</si>
  <si>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</si>
  <si>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</si>
  <si>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</si>
  <si>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</si>
  <si>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</si>
  <si>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</si>
  <si>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</si>
  <si>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</si>
  <si>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</si>
  <si>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</si>
  <si>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</si>
  <si>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</si>
  <si>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</si>
  <si>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</si>
  <si>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</si>
  <si>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</si>
  <si>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</si>
  <si>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</si>
  <si>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</si>
  <si>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</si>
  <si>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</si>
  <si>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</si>
  <si>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</si>
  <si>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</si>
  <si>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</si>
  <si>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</si>
  <si>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</si>
  <si>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</si>
  <si>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</si>
  <si>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</si>
  <si>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</si>
  <si>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</si>
  <si>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</si>
  <si>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</si>
  <si>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</si>
  <si>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</si>
  <si>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</si>
  <si>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</si>
  <si>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</si>
  <si>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</si>
  <si>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</si>
  <si>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</si>
  <si>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</si>
  <si>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</si>
  <si>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</si>
  <si>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</si>
  <si>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</si>
  <si>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</si>
  <si>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</si>
  <si>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</si>
  <si>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</si>
  <si>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</si>
  <si>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</si>
  <si>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</si>
  <si>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</si>
  <si>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</si>
  <si>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</si>
  <si>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</si>
  <si>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</si>
  <si>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</si>
  <si>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</si>
  <si>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</si>
  <si>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</si>
  <si>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</si>
  <si>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</si>
  <si>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</si>
  <si>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</si>
  <si>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</si>
  <si>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</si>
  <si>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</si>
  <si>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</si>
  <si>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</si>
  <si>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</si>
  <si>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</si>
  <si>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</si>
  <si>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</si>
  <si>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</si>
  <si>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</si>
  <si>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</si>
  <si>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</si>
  <si>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</si>
  <si>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</si>
  <si>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</si>
  <si>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</si>
  <si>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</si>
  <si>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</si>
  <si>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</si>
  <si>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</si>
  <si>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</si>
  <si>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</si>
  <si>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</si>
  <si>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</si>
  <si>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</si>
  <si>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</si>
  <si>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</si>
  <si>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</si>
  <si>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</si>
  <si>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</si>
  <si>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</si>
  <si>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</si>
  <si>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</si>
  <si>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</si>
  <si>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</si>
  <si>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</si>
  <si>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</si>
  <si>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</si>
  <si>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</si>
  <si>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</si>
  <si>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</si>
  <si>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</si>
  <si>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</si>
  <si>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</si>
  <si>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</si>
  <si>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</si>
  <si>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</si>
  <si>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</si>
  <si>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</si>
  <si>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</si>
  <si>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</si>
  <si>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</si>
  <si>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</si>
  <si>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</si>
  <si>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</si>
  <si>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</si>
  <si>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</si>
  <si>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</si>
  <si>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</si>
  <si>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</si>
  <si>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</si>
  <si>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</si>
  <si>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</si>
  <si>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</si>
  <si>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</si>
  <si>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</si>
  <si>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</si>
  <si>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</si>
  <si>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</si>
  <si>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</si>
  <si>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</si>
  <si>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</si>
  <si>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</si>
  <si>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</si>
  <si>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</si>
  <si>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</si>
  <si>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</si>
  <si>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</si>
  <si>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</si>
  <si>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</si>
  <si>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</si>
  <si>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</si>
  <si>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</si>
  <si>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</si>
  <si>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</si>
  <si>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</si>
  <si>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</si>
  <si>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</si>
  <si>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</si>
  <si>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</si>
  <si>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</si>
  <si>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</si>
  <si>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</si>
  <si>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</si>
  <si>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</si>
  <si>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</si>
  <si>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</si>
  <si>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</si>
  <si>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</si>
  <si>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</si>
  <si>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</si>
  <si>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</si>
  <si>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</si>
  <si>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</si>
  <si>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</si>
  <si>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</si>
  <si>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</si>
  <si>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</si>
  <si>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</si>
  <si>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</si>
  <si>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</si>
  <si>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</si>
  <si>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</si>
  <si>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</si>
  <si>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</si>
  <si>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</si>
  <si>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</si>
  <si>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</si>
  <si>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</si>
  <si>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</si>
  <si>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</si>
  <si>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</si>
  <si>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</si>
  <si>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</si>
  <si>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</si>
  <si>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</si>
  <si>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</si>
  <si>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</si>
  <si>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</si>
  <si>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</si>
  <si>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</si>
  <si>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</si>
  <si>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</si>
  <si>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</si>
  <si>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</si>
  <si>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</si>
  <si>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</si>
  <si>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</si>
  <si>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</si>
  <si>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</si>
  <si>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</si>
  <si>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</si>
  <si>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</si>
  <si>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</si>
  <si>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</si>
  <si>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</si>
  <si>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</si>
  <si>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</si>
  <si>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</si>
  <si>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</si>
  <si>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</si>
  <si>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</si>
  <si>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</si>
  <si>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</si>
  <si>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</si>
  <si>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</si>
  <si>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</si>
  <si>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</si>
  <si>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</si>
  <si>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</si>
  <si>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</si>
  <si>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</si>
  <si>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</si>
  <si>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</si>
  <si>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</si>
  <si>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</si>
  <si>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</si>
  <si>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</si>
  <si>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</si>
  <si>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</si>
  <si>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</si>
  <si>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</si>
  <si>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</si>
  <si>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</si>
  <si>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</si>
  <si>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</si>
  <si>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</si>
  <si>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</si>
  <si>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</si>
  <si>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</si>
  <si>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</si>
  <si>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</si>
  <si>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</si>
  <si>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</si>
  <si>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</si>
  <si>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</si>
  <si>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</si>
  <si>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</si>
  <si>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</si>
  <si>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</si>
  <si>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</si>
  <si>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</si>
  <si>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</si>
  <si>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</si>
  <si>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</si>
  <si>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</si>
  <si>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</si>
  <si>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</si>
  <si>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</si>
  <si>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</si>
  <si>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</si>
  <si>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</si>
  <si>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</si>
  <si>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</si>
  <si>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</si>
  <si>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</si>
  <si>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</si>
  <si>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</si>
  <si>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</si>
  <si>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</si>
  <si>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</si>
  <si>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</si>
  <si>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</si>
  <si>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</si>
  <si>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</si>
  <si>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</si>
  <si>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</si>
  <si>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</si>
  <si>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</si>
  <si>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</si>
  <si>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</si>
  <si>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</si>
  <si>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</si>
  <si>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</si>
  <si>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</si>
  <si>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</si>
  <si>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</si>
  <si>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</si>
  <si>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</si>
  <si>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</si>
  <si>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</si>
  <si>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</si>
  <si>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</si>
  <si>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</si>
  <si>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</si>
  <si>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</si>
  <si>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</si>
  <si>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</si>
  <si>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</si>
  <si>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</si>
  <si>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</si>
  <si>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</si>
  <si>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</si>
  <si>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</si>
  <si>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</si>
  <si>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</si>
  <si>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</si>
  <si>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</si>
  <si>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</si>
  <si>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</si>
  <si>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</si>
  <si>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</si>
  <si>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</si>
  <si>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</si>
  <si>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</si>
  <si>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</si>
  <si>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</si>
  <si>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</si>
  <si>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</si>
  <si>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</si>
  <si>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</si>
  <si>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</si>
  <si>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</si>
  <si>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</si>
  <si>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</si>
  <si>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</si>
  <si>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</si>
  <si>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</si>
  <si>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</si>
  <si>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</si>
  <si>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</si>
  <si>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</si>
  <si>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</si>
  <si>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</si>
  <si>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</si>
  <si>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</si>
  <si>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</si>
  <si>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</si>
  <si>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</si>
  <si>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</si>
  <si>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</si>
  <si>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</si>
  <si>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</si>
  <si>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</si>
  <si>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</si>
  <si>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</si>
  <si>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</si>
  <si>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</si>
  <si>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</si>
  <si>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</si>
  <si>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</si>
  <si>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</si>
  <si>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</si>
  <si>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</si>
  <si>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</si>
  <si>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</si>
  <si>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</si>
  <si>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</si>
  <si>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</si>
  <si>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</si>
  <si>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</si>
  <si>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</si>
  <si>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</si>
  <si>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</si>
  <si>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</si>
  <si>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</si>
  <si>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</si>
  <si>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</si>
  <si>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</si>
  <si>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</si>
  <si>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</si>
  <si>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</si>
  <si>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</si>
  <si>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</si>
  <si>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</si>
  <si>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</si>
  <si>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</si>
  <si>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</si>
  <si>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</si>
  <si>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</si>
  <si>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</si>
  <si>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</si>
  <si>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</si>
  <si>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</si>
  <si>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</si>
  <si>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</si>
  <si>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</si>
  <si>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</si>
  <si>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</si>
  <si>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</si>
  <si>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</si>
  <si>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</si>
  <si>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</si>
  <si>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</si>
  <si>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</si>
  <si>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</si>
  <si>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</si>
  <si>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</si>
  <si>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</si>
  <si>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</si>
  <si>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</si>
  <si>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</si>
  <si>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</si>
  <si>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</si>
  <si>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</si>
  <si>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</si>
  <si>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</si>
  <si>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</si>
  <si>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</si>
  <si>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</si>
  <si>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</si>
  <si>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</si>
  <si>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</si>
  <si>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</si>
  <si>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</si>
  <si>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</si>
  <si>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</si>
  <si>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</si>
  <si>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</si>
  <si>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</si>
  <si>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</si>
  <si>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</si>
  <si>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</si>
  <si>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</si>
  <si>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</si>
  <si>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</si>
  <si>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</si>
  <si>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</si>
  <si>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</si>
  <si>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</si>
  <si>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</si>
  <si>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</si>
  <si>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</si>
  <si>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</si>
  <si>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</si>
  <si>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</si>
  <si>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</si>
  <si>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</si>
  <si>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</si>
  <si>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</si>
  <si>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</si>
  <si>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</si>
  <si>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</si>
  <si>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</si>
  <si>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</si>
  <si>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</si>
  <si>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</si>
  <si>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</si>
  <si>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</si>
  <si>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</si>
  <si>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</si>
  <si>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</si>
  <si>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</si>
  <si>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</si>
  <si>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</si>
  <si>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</si>
  <si>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</si>
  <si>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</si>
  <si>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</si>
  <si>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</si>
  <si>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</si>
  <si>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</si>
  <si>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</si>
  <si>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</si>
  <si>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</si>
  <si>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</si>
  <si>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</si>
  <si>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</si>
  <si>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</si>
  <si>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</si>
  <si>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</si>
  <si>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</si>
  <si>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</si>
  <si>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</si>
  <si>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</si>
  <si>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</si>
  <si>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</si>
  <si>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</si>
  <si>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</si>
  <si>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</si>
  <si>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</si>
  <si>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</si>
  <si>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</si>
  <si>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</si>
  <si>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</si>
  <si>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</si>
  <si>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</si>
  <si>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</si>
  <si>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</si>
  <si>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</si>
  <si>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</si>
  <si>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</si>
  <si>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</si>
  <si>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</si>
  <si>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PCM-20251005-00000765</t>
  </si>
  <si>
    <t>EM team moved need 60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</si>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</sst>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4" totalsRowShown="0" headerRowDxfId="157" dataDxfId="156" headerRowBorderDxfId="154" tableBorderDxfId="155" totalsRowBorderDxfId="153">
  <autoFilter ref="A1:CJ3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272.20019629629678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45935.148622222223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45935.148622222223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45935.148622222223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45935.148622222223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45935.148622222223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45935.148622222223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45935.148622222223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45935.148622222223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45935.148622222223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45935.148622222223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45935.148622222223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45935.148622222223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45935.148622222223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45935.148622222223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45935.148622222223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45935.148622222223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45935.148622222223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45935.148622222223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45935.148622222223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45935.148622222223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45935.148622222223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45935.148622222223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45935.148622222223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45935.148622222223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45935.148622222223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45935.148622222223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45935.148622222223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45935.148622222223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45935.148622222223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45935.148622222223</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2403C1D4-DAEA-423F-B599-78CC11468D4C}"/>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4"/>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243.49683981481212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128.42153888889152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110.14878425926145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45935.148622222223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45935.148622222223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45935.148622222223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45935.148622222223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45935.148622222223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45935.148622222223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45935.148622222223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45935.148622222223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45935.148622222223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45935.148622222223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45935.148622222223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45935.148622222223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45935.148622222223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45935.148622222223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45935.148622222223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45935.148622222223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45935.148622222223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45935.148622222223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45935.148622222223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45935.148622222223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45935.148622222223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45935.148622222223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45935.148622222223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45935.148622222223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45935.148622222223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45935.148622222223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45935.148622222223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45935.148622222223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45935.148622222223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45935.148622222223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45935.148622222223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45935.148622222223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45935.148622222223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45935.148622222223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45935.148622222223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45935.148622222223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45935.148622222223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45935.148622222223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45935.148622222223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45935.148622222223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45935.148622222223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45935.148622222223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45935.148622222223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45935.148622222223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45935.148622222223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45935.148622222223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45935.148622222223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45935.148622222223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45935.148622222223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45935.148622222223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45935.148622222223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45935.148622222223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45935.148622222223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45935.148622222223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45935.148622222223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45935.148622222223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45935.148622222223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45935.148622222223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45935.148622222223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45935.148622222223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45935.148622222223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45935.148622222223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45935.148622222223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45935.148622222223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45935.148622222223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45935.148622222223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45935.148622222223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45935.148622222223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45935.148622222223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45935.148622222223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45935.148622222223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45935.148622222223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45935.148622222223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45935.148622222223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45935.148622222223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45935.148622222223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45935.148622222223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45935.148622222223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45935.148622222223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45935.148622222223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45935.148622222223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45935.148622222223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45935.148622222223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45935.148622222223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45935.148622222223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45935.148622222223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45935.148622222223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45935.148622222223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45935.148622222223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45935.148622222223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45935.148622222223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45935.148622222223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45935.148622222223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45935.148622222223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45935.148622222223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45935.148622222223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45935.148622222223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45935.148622222223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45935.148622222223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45935.148622222223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45935.148622222223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45935.148622222223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45935.148622222223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45935.148622222223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45935.148622222223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45935.148622222223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45935.148622222223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45935.148622222223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45935.148622222223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45935.148622222223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45935.148622222223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45935.148622222223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45935.148622222223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45935.148622222223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45935.148622222223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45935.148622222223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45935.148622222223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45935.148622222223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45935.148622222223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45935.148622222223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45935.148622222223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45935.148622222223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45935.148622222223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45935.148622222223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45935.148622222223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45935.148622222223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45935.148622222223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45935.148622222223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45935.148622222223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45935.148622222223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45935.148622222223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45935.148622222223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45935.148622222223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45935.148622222223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45935.148622222223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45935.148622222223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45935.148622222223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45935.148622222223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45935.148622222223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45935.148622222223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45935.148622222223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45935.148622222223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45935.148622222223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45935.148622222223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45935.148622222223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45935.148622222223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45935.148622222223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45935.148622222223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45935.148622222223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45935.148622222223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45935.148622222223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45935.148622222223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45935.148622222223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45935.148622222223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45935.148622222223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45935.148622222223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45935.148622222223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45935.148622222223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45935.148622222223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45935.148622222223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45935.148622222223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45935.148622222223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45935.148622222223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45935.148622222223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45935.148622222223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45935.148622222223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45935.148622222223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45935.148622222223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45935.148622222223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45935.148622222223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45935.148622222223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45935.148622222223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45935.148622222223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45935.148622222223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45935.148622222223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45935.148622222223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45935.148622222223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45935.148622222223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45935.148622222223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45935.148622222223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45935.148622222223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45935.148622222223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45935.148622222223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45935.148622222223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45935.148622222223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45935.148622222223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45935.148622222223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45935.148622222223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45935.148622222223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45935.148622222223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45935.148622222223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45935.148622222223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45935.148622222223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45935.148622222223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45935.148622222223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45935.148622222223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45935.148622222223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45935.148622222223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45935.148622222223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45935.148622222223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45935.148622222223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45935.148622222223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45935.148622222223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45935.148622222223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45935.148622222223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45935.148622222223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45935.148622222223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45935.148622222223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45935.148622222223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45935.148622222223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45935.148622222223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45935.148622222223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45935.148622222223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45935.148622222223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45935.148622222223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45935.148622222223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45935.148622222223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45935.148622222223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45935.148622222223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45935.148622222223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45935.148622222223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45935.148622222223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45935.148622222223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45935.148622222223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45935.148622222223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45935.148622222223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45935.148622222223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45935.148622222223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45935.148622222223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45935.148622222223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45935.148622222223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45935.148622222223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45935.148622222223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45935.148622222223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45935.148622222223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45935.148622222223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45935.148622222223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45935.148622222223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45935.148622222223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45935.148622222223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45935.148622222223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45935.148622222223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45935.148622222223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45935.148622222223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45935.148622222223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45935.148622222223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45935.148622222223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45935.148622222223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45935.148622222223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45935.148622222223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45935.148622222223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45935.148622222223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45935.148622222223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45935.148622222223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45935.148622222223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45935.148622222223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45935.148622222223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45935.148622222223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45935.148622222223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45935.148622222223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45935.148622222223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45935.148622222223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45935.148622222223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45935.148622222223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45935.148622222223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45935.148622222223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45935.148622222223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45935.148622222223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45935.148622222223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45935.148622222223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45935.148622222223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45935.148622222223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45935.148622222223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45935.148622222223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45935.148622222223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45935.148622222223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45935.148622222223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45935.148622222223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45935.148622222223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45935.148622222223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45935.148622222223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45935.148622222223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45935.148622222223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45935.148622222223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45935.148622222223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45935.148622222223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45935.148622222223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45935.148622222223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45935.148622222223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45935.148622222223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45935.148622222223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45935.148622222223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45935.148622222223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45935.148622222223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45935.148622222223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45935.148622222223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45935.148622222223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45935.148622222223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45935.148622222223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45935.148622222223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45935.148622222223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45935.148622222223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45935.148622222223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45935.148622222223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45935.148622222223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45935.148622222223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45935.148622222223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45935.148622222223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45935.148622222223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sheetData>
  <dataValidations count="2">
    <dataValidation allowBlank="1" showInputMessage="1" showErrorMessage="1" sqref="E1" xr:uid="{4D935161-CDD3-4592-B877-3FB59C99E142}"/>
    <dataValidation type="list" allowBlank="1" showInputMessage="1" showErrorMessage="1" sqref="E3:E3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45935.148622222223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45935.148622222223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45935.148622222223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45935.148622222223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45935.148622222223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45935.148622222223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45935.148622222223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45935.148622222223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45935.148622222223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45935.148622222223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45935.148622222223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45935.148622222223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45935.148622222223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45935.148622222223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45935.148622222223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45935.148622222223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45935.148622222223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45935.148622222223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45935.148622222223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45935.148622222223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45935.148622222223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45935.148622222223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45935.148622222223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45935.148622222223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45935.148622222223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45935.148622222223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45935.148622222223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45935.148622222223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45935.148622222223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45935.148622222223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45935.148622222223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45935.148622222223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45935.148622222223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45935.148622222223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45935.148622222223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45935.148622222223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45935.148622222223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45935.148622222223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45935.148622222223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45935.148622222223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45935.148622222223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45935.148622222223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45935.148622222223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45935.148622222223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45935.148622222223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45935.148622222223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45935.148622222223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45935.148622222223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45935.148622222223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45935.148622222223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45935.148622222223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45935.148622222223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45935.148622222223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45935.148622222223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45935.148622222223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45935.148622222223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45935.148622222223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45935.148622222223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45935.148622222223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45935.148622222223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45935.148622222223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45935.148622222223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45935.148622222223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45935.148622222223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45935.148622222223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45935.148622222223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45935.148622222223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45935.148622222223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45935.148622222223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45935.148622222223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45935.148622222223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45935.148622222223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45935.148622222223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45935.148622222223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45935.148622222223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45935.148622222223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45935.148622222223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45935.148622222223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45935.148622222223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45935.148622222223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45935.148622222223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45935.148622222223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45935.148622222223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45935.148622222223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45935.148622222223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45935.148622222223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45935.148622222223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45935.148622222223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45935.148622222223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45935.148622222223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45935.148622222223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45935.148622222223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45935.148622222223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45935.148622222223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45935.148622222223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45935.148622222223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45935.148622222223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45935.148622222223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45935.148622222223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45935.148622222223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45935.148622222223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45935.148622222223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45935.148622222223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45935.148622222223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45935.148622222223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45935.148622222223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45935.148622222223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45935.148622222223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45935.148622222223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45935.148622222223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45935.148622222223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45935.148622222223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45935.148622222223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45935.148622222223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45935.148622222223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45935.148622222223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45935.148622222223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45935.148622222223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45935.148622222223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45935.148622222223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45935.148622222223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45935.148622222223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45935.148622222223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45935.148622222223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45935.148622222223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45935.148622222223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45935.148622222223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45935.148622222223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45935.148622222223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45935.148622222223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45935.148622222223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45935.148622222223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45935.148622222223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45935.148622222223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45935.148622222223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45935.148622222223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45935.148622222223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45935.148622222223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45935.148622222223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45935.148622222223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45935.148622222223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45935.148622222223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45935.148622222223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45935.148622222223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45935.148622222223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45935.148622222223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45935.148622222223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45935.148622222223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45935.148622222223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45935.148622222223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45935.148622222223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45935.148622222223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45935.148622222223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45935.148622222223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45935.148622222223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45935.148622222223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45935.148622222223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45935.148622222223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45935.148622222223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45935.148622222223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45935.148622222223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45935.148622222223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45935.148622222223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45935.148622222223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45935.148622222223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45935.148622222223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45935.148622222223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45935.148622222223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45935.148622222223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45935.148622222223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45935.148622222223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45935.148622222223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45935.148622222223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45935.148622222223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45935.148622222223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45935.148622222223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45935.148622222223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45935.148622222223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45935.148622222223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45935.148622222223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45935.148622222223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45935.148622222223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45935.148622222223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45935.148622222223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45935.148622222223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45935.148622222223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45935.148622222223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45935.148622222223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45935.148622222223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45935.148622222223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45935.148622222223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45935.148622222223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45935.148622222223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45935.148622222223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45935.148622222223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45935.148622222223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45935.148622222223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45935.148622222223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45935.148622222223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45935.148622222223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45935.148622222223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45935.148622222223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45935.148622222223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45935.148622222223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45935.148622222223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45935.148622222223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45935.148622222223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45935.148622222223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45935.148622222223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45935.148622222223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45935.148622222223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45935.148622222223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45935.148622222223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45935.148622222223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45935.148622222223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45935.148622222223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45935.148622222223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45935.148622222223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45935.148622222223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45935.148622222223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45935.148622222223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45935.148622222223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45935.148622222223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45935.148622222223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45935.148622222223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45935.148622222223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45935.148622222223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45935.148622222223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45935.148622222223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45935.148622222223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45935.148622222223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45935.148622222223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45935.148622222223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45935.148622222223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45935.148622222223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45935.148622222223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45935.148622222223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45935.148622222223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45935.148622222223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45935.148622222223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45935.148622222223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45935.148622222223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45935.148622222223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45935.148622222223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45935.148622222223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45935.148622222223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45935.148622222223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45935.148622222223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45935.148622222223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45935.148622222223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45935.148622222223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45935.148622222223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45935.148622222223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45935.148622222223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45935.148622222223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45935.148622222223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45935.148622222223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45935.148622222223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45935.148622222223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45935.148622222223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45935.148622222223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45935.148622222223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45935.148622222223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45935.148622222223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45935.148622222223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45935.148622222223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45935.148622222223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45935.148622222223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45935.148622222223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45935.148622222223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45935.148622222223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45935.148622222223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45935.148622222223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45935.148622222223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45935.148622222223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45935.148622222223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45935.148622222223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45935.148622222223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45935.148622222223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45935.148622222223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45935.148622222223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45935.148622222223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45935.148622222223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45935.148622222223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45935.148622222223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45935.148622222223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45935.148622222223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45935.148622222223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45935.148622222223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45935.148622222223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45935.148622222223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45935.148622222223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45935.148622222223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45935.148622222223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45935.148622222223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45935.148622222223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45935.148622222223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45935.148622222223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45935.148622222223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45935.148622222223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45935.148622222223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45935.148622222223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45935.148622222223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45935.148622222223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45935.148622222223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45935.148622222223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45935.148622222223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45935.148622222223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45935.148622222223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45935.148622222223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45935.148622222223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45935.148622222223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45935.148622222223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45935.148622222223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45935.148622222223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45935.148622222223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45935.148622222223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45935.148622222223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45935.148622222223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45935.148622222223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45935.148622222223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45935.148622222223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45935.148622222223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45935.148622222223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45935.148622222223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45935.148622222223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45935.148622222223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45935.148622222223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45935.148622222223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45935.148622222223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45935.148622222223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45935.148622222223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45935.148622222223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45935.148622222223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45935.148622222223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45935.148622222223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45935.148622222223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45935.148622222223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45935.148622222223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45935.148622222223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45935.148622222223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45935.148622222223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45935.148622222223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45935.148622222223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45935.148622222223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45935.148622222223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45935.148622222223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45935.148622222223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45935.148622222223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45935.148622222223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45935.148622222223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45935.148622222223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45935.148622222223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45935.148622222223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45935.148622222223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45935.148622222223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45935.148622222223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45935.148622222223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45935.148622222223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45935.148622222223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45935.148622222223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45935.148622222223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45935.148622222223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45935.148622222223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45935.148622222223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45935.148622222223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45935.148622222223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45935.148622222223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45935.148622222223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45935.148622222223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45935.148622222223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45935.148622222223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45935.148622222223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45935.148622222223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45935.148622222223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45935.148622222223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45935.148622222223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45935.148622222223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45935.148622222223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45935.148622222223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45935.148622222223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45935.148622222223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45935.148622222223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45935.148622222223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45935.148622222223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45935.148622222223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45935.148622222223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45935.148622222223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45935.148622222223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45935.148622222223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45935.148622222223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45935.148622222223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45935.148622222223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45935.148622222223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45935.148622222223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45935.148622222223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45935.148622222223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45935.148622222223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45935.148622222223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45935.148622222223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45935.148622222223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45935.148622222223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45935.148622222223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45935.148622222223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45935.148622222223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45935.148622222223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45935.148622222223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45935.148622222223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45935.148622222223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45935.148622222223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45935.148622222223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45935.148622222223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45935.148622222223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45935.148622222223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45935.148622222223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45935.148622222223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45935.148622222223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45935.148622222223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45935.148622222223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45935.148622222223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45935.148622222223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45935.148622222223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45935.148622222223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45935.148622222223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45935.148622222223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45935.148622222223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45935.148622222223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45935.148622222223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45935.148622222223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45935.148622222223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45935.148622222223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45935.148622222223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45935.148622222223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45935.148622222223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45935.148622222223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45935.148622222223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45935.148622222223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45935.148622222223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45935.148622222223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45935.148622222223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45935.148622222223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45935.148622222223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45935.148622222223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45935.148622222223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45935.148622222223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45935.148622222223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45935.148622222223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45935.148622222223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45935.148622222223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45935.148622222223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45935.148622222223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45935.148622222223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45935.148622222223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45935.148622222223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45935.148622222223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45935.148622222223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45935.148622222223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45935.148622222223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45935.148622222223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45935.148622222223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45935.148622222223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45935.148622222223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45935.148622222223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45935.148622222223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45935.148622222223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45935.148622222223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45935.148622222223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45935.148622222223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45935.148622222223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45935.148622222223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45935.148622222223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45935.148622222223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45935.148622222223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45935.148622222223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45935.148622222223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45935.148622222223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45935.148622222223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45935.148622222223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45935.148622222223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45935.148622222223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45935.148622222223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45935.148622222223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45935.148622222223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45935.148622222223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45935.148622222223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45935.148622222223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45935.148622222223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45935.148622222223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45935.148622222223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45935.148622222223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45935.148622222223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45935.148622222223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45935.148622222223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45935.148622222223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45935.148622222223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45935.148622222223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45935.148622222223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45935.148622222223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45935.148622222223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45935.148622222223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45935.148622222223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45935.148622222223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45935.148622222223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45935.148622222223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45935.148622222223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45935.148622222223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45935.148622222223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45935.148622222223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45935.148622222223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45935.148622222223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45935.148622222223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45935.148622222223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45935.148622222223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45935.148622222223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45935.148622222223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45935.148622222223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45935.148622222223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45935.148622222223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45935.148622222223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45935.148622222223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45935.148622222223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45935.148622222223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45935.148622222223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45935.148622222223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45935.148622222223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45935.148622222223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45935.148622222223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45935.148622222223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45935.148622222223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45935.148622222223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45935.148622222223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45935.148622222223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45935.148622222223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45935.148622222223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45935.148622222223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45935.148622222223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45935.148622222223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45935.148622222223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45935.148622222223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45935.148622222223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45935.148622222223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45935.148622222223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45935.148622222223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45935.148622222223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45935.148622222223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45935.148622222223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45935.148622222223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45935.148622222223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45935.148622222223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45935.148622222223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45935.148622222223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45935.148622222223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45935.148622222223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45935.148622222223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45935.148622222223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45935.148622222223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45935.148622222223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45935.148622222223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45935.148622222223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45935.148622222223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45935.148622222223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45935.148622222223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45935.148622222223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45935.148622222223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45935.148622222223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45935.148622222223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45935.148622222223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45935.148622222223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45935.148622222223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45935.148622222223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45935.148622222223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45935.148622222223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45935.148622222223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45935.148622222223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45935.148622222223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45935.148622222223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45935.148622222223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45935.148622222223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45935.148622222223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45935.148622222223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45935.148622222223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45935.148622222223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45935.148622222223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45935.148622222223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45935.148622222223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45935.148622222223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45935.148622222223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45935.148622222223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45935.148622222223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45935.148622222223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45935.148622222223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45935.148622222223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45935.148622222223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45935.148622222223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45935.148622222223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45935.148622222223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45935.148622222223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45935.148622222223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45935.148622222223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45935.148622222223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45935.148622222223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45935.148622222223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45935.148622222223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45935.148622222223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45935.148622222223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45935.148622222223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45935.148622222223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45935.148622222223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45935.148622222223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45935.148622222223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45935.148622222223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45935.148622222223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45935.148622222223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45935.148622222223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45935.148622222223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45935.148622222223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45935.148622222223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45935.148622222223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45935.148622222223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45935.148622222223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45935.148622222223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45935.148622222223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45935.148622222223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45935.148622222223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45935.148622222223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45935.148622222223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45935.148622222223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45935.148622222223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45935.148622222223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45935.148622222223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45935.148622222223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45935.148622222223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45935.148622222223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45935.148622222223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45935.148622222223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45935.148622222223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45935.148622222223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45935.148622222223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45935.148622222223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45935.148622222223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45935.148622222223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45935.148622222223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45935.148622222223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45935.148622222223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45935.148622222223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45935.148622222223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45935.148622222223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45935.148622222223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45935.148622222223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45935.148622222223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45935.148622222223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45935.148622222223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45935.148622222223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45935.148622222223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45935.148622222223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45935.148622222223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45935.148622222223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45935.148622222223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45935.148622222223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45935.148622222223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45935.148622222223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45935.148622222223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45935.148622222223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45935.148622222223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45935.148622222223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45935.148622222223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45935.148622222223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45935.148622222223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45935.148622222223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45935.148622222223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45935.148622222223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45935.148622222223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45935.148622222223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45935.148622222223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45935.148622222223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45935.148622222223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45935.148622222223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45935.148622222223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45935.148622222223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45935.148622222223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45935.148622222223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45935.148622222223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45935.148622222223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45935.148622222223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45935.148622222223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45935.148622222223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45935.148622222223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45935.148622222223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45935.148622222223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45935.148622222223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45935.148622222223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45935.148622222223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45935.148622222223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45935.148622222223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45935.148622222223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45935.148622222223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45935.148622222223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45935.148622222223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45935.148622222223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45935.148622222223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45935.148622222223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45935.148622222223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45935.148622222223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45935.148622222223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45935.148622222223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45935.148622222223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45935.148622222223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45935.148622222223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45935.148622222223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45935.148622222223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45935.148622222223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45935.148622222223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45935.148622222223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45935.148622222223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45935.148622222223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45935.148622222223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45935.148622222223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45935.148622222223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45935.148622222223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45935.148622222223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45935.148622222223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45935.148622222223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45935.148622222223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45935.148622222223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45935.148622222223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45935.148622222223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45935.148622222223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45935.148622222223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45935.148622222223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45935.148622222223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45935.148622222223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45935.148622222223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45935.148622222223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45935.148622222223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45935.148622222223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45935.148622222223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45935.148622222223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45935.148622222223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45935.148622222223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45935.148622222223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45935.148622222223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45935.148622222223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45935.148622222223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45935.148622222223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45935.148622222223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45935.148622222223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45935.148622222223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45935.148622222223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45935.148622222223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45935.148622222223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45935.148622222223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45935.148622222223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45935.148622222223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45935.148622222223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45935.148622222223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45935.148622222223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45935.148622222223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45935.148622222223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45935.148622222223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45935.148622222223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45935.148622222223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45935.148622222223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45935.148622222223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45935.148622222223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45935.148622222223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45935.148622222223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45935.148622222223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45935.148622222223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45935.148622222223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45935.148622222223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45935.148622222223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45935.148622222223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45935.148622222223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45935.148622222223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45935.148622222223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45935.148622222223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45935.148622222223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45935.148622222223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45935.148622222223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45935.148622222223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45935.148622222223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45935.148622222223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45935.148622222223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45935.148622222223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45935.148622222223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45935.148622222223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45935.148622222223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45935.148622222223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45935.148622222223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45935.148622222223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45935.148622222223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45935.148622222223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45935.148622222223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45935.148622222223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45935.148622222223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45935.148622222223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45935.148622222223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45935.148622222223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45935.148622222223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45935.148622222223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45935.148622222223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45935.148622222223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45935.148622222223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45935.148622222223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45935.148622222223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45935.148622222223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45935.148622222223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45935.148622222223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45935.148622222223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45935.148622222223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45935.148622222223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45935.148622222223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45935.148622222223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45935.148622222223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45935.148622222223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45935.148622222223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45935.148622222223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45935.148622222223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45935.148622222223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45935.148622222223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45935.148622222223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45935.148622222223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45935.148622222223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45935.148622222223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45935.148622222223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45935.148622222223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45935.148622222223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45935.148622222223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45935.148622222223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45935.148622222223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45935.148622222223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45935.148622222223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45935.148622222223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45935.148622222223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45935.148622222223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45935.148622222223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45935.148622222223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45935.148622222223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45935.148622222223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45935.148622222223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45935.148622222223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45935.148622222223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45935.148622222223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45935.148622222223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45935.148622222223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45935.148622222223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45935.148622222223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45935.148622222223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45935.148622222223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45935.148622222223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45935.148622222223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45935.148622222223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45935.148622222223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45935.148622222223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45935.148622222223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45935.148622222223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45935.148622222223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45935.148622222223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45935.148622222223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45935.148622222223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45935.148622222223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45935.148622222223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45935.148622222223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45935.148622222223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45935.148622222223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45935.148622222223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45935.148622222223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45935.148622222223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45935.148622222223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45935.148622222223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45935.148622222223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45935.148622222223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45935.148622222223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45935.148622222223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45935.148622222223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45935.148622222223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45935.148622222223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45935.148622222223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45935.148622222223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45935.148622222223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45935.148622222223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45935.148622222223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45935.148622222223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45935.148622222223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45935.148622222223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45935.148622222223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45935.148622222223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45935.148622222223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45935.148622222223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45935.148622222223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45935.148622222223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45935.148622222223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45935.148622222223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45935.148622222223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45935.148622222223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45935.148622222223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45935.148622222223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45935.148622222223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45935.148622222223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45935.148622222223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45935.148622222223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45935.148622222223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45935.148622222223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45935.148622222223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45935.148622222223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45935.148622222223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45935.148622222223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45935.148622222223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45935.148622222223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45935.148622222223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45935.148622222223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45935.148622222223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45935.148622222223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45935.148622222223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45935.148622222223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45935.148622222223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45935.148622222223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45935.148622222223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45935.148622222223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45935.148622222223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45935.148622222223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45935.148622222223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45935.148622222223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45935.148622222223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45935.148622222223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45935.148622222223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45935.148622222223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45935.148622222223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45935.148622222223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45935.148622222223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45935.148622222223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45935.148622222223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45935.148622222223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45935.148622222223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45935.148622222223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45935.148622222223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45935.148622222223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45935.148622222223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45935.148622222223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45935.148622222223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45935.148622222223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45935.148622222223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45935.148622222223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45935.148622222223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45935.148622222223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45935.148622222223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45935.148622222223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45935.148622222223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45935.148622222223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45935.148622222223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45935.148622222223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45935.148622222223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45935.148622222223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45935.148622222223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45935.148622222223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45935.148622222223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45935.148622222223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45935.148622222223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45935.148622222223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45935.148622222223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45935.148622222223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45935.148622222223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45935.148622222223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45935.148622222223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45935.148622222223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45935.148622222223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45935.148622222223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45935.148622222223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45935.148622222223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45935.148622222223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45935.148622222223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45935.148622222223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45935.148622222223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45935.148622222223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45935.148622222223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45935.148622222223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45935.148622222223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45935.148622222223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45935.148622222223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45935.148622222223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45935.148622222223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45935.148622222223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45935.148622222223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45935.148622222223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45935.148622222223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45935.148622222223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45935.148622222223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45935.148622222223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45935.148622222223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45935.148622222223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45935.148622222223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45935.148622222223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45935.148622222223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45935.148622222223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45935.148622222223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45935.148622222223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45935.148622222223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45935.148622222223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45935.148622222223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45935.148622222223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45935.148622222223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45935.148622222223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45935.148622222223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45935.148622222223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45935.148622222223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45935.148622222223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45935.148622222223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45935.148622222223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45935.148622222223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45935.148622222223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45935.148622222223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45935.148622222223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45935.148622222223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45935.148622222223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45935.148622222223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45935.148622222223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45935.148622222223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45935.148622222223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45935.148622222223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45935.148622222223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45935.148622222223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45935.148622222223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45935.148622222223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45935.148622222223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45935.148622222223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45935.148622222223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45935.148622222223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45935.148622222223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45935.148622222223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45935.148622222223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45935.148622222223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45935.148622222223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45935.148622222223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45935.148622222223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45935.148622222223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45935.148622222223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45935.148622222223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45935.148622222223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45935.148622222223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45935.148622222223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45935.148622222223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45935.148622222223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45935.148622222223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45935.148622222223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45935.148622222223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45935.148622222223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45935.148622222223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45935.148622222223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45935.148622222223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45935.148622222223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45935.148622222223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45935.148622222223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45935.148622222223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45935.148622222223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45935.148622222223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45935.148622222223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45935.148622222223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45935.148622222223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45935.148622222223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45935.148622222223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45935.148622222223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45935.148622222223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45935.148622222223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45935.148622222223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45935.148622222223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45935.148622222223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45935.148622222223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45935.148622222223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45935.148622222223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45935.148622222223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45935.148622222223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45935.148622222223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45935.148622222223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45935.148622222223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45935.148622222223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45935.148622222223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45935.148622222223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45935.148622222223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45935.148622222223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45935.148622222223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45935.148622222223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45935.148622222223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45935.148622222223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45935.148622222223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45935.148622222223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45935.148622222223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45935.148622222223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45935.148622222223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45935.148622222223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45935.148622222223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45935.148622222223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45935.148622222223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45935.148622222223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45935.148622222223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45935.148622222223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45935.148622222223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45935.148622222223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45935.148622222223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45935.148622222223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45935.148622222223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45935.148622222223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45935.148622222223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45935.148622222223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45935.148622222223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45935.148622222223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45935.148622222223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45935.148622222223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45935.148622222223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45935.148622222223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45935.148622222223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45935.148622222223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45935.148622222223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45935.148622222223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45935.148622222223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45935.148622222223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45935.148622222223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45935.148622222223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45935.148622222223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45935.148622222223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45935.148622222223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45935.148622222223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45935.148622222223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45935.148622222223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45935.148622222223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45935.148622222223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45935.148622222223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45935.148622222223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45935.148622222223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45935.148622222223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45935.148622222223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45935.148622222223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45935.148622222223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45935.148622222223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45935.148622222223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45935.148622222223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45935.148622222223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45935.148622222223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45935.148622222223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45935.148622222223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45935.148622222223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45935.148622222223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45935.148622222223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45935.148622222223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45935.148622222223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45935.148622222223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45935.148622222223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45935.148622222223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45935.148622222223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45935.148622222223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45935.148622222223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45935.148622222223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45935.148622222223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45935.148622222223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45935.148622222223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45935.148622222223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45935.148622222223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45935.148622222223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45935.148622222223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45935.148622222223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45935.148622222223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45935.148622222223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45935.148622222223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45935.148622222223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45935.148622222223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45935.148622222223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45935.148622222223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45935.148622222223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45935.148622222223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45935.148622222223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45935.148622222223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45935.148622222223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45935.148622222223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45935.148622222223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45935.148622222223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45935.148622222223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45935.148622222223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45935.148622222223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45935.148622222223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45935.148622222223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45935.148622222223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45935.148622222223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45935.148622222223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45935.148622222223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45935.148622222223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45935.148622222223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45935.148622222223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45935.148622222223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45935.148622222223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45935.148622222223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45935.148622222223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45935.148622222223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45935.148622222223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45935.148622222223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45935.148622222223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45935.148622222223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45935.148622222223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45935.148622222223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45935.148622222223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45935.148622222223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45935.148622222223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45935.148622222223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45935.148622222223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45935.148622222223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45935.148622222223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45935.148622222223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45935.148622222223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45935.148622222223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45935.148622222223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45935.148622222223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45935.148622222223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45935.148622222223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45935.148622222223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45935.148622222223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45935.148622222223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45935.148622222223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45935.148622222223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45935.148622222223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45935.148622222223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45935.148622222223</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A7" sqref="A7:X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231.66790462962672</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4.2583444444462657</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0.44619131944637047</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0.30278854166681413</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0.15330937499675201</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2</v>
      </c>
      <c r="D7" s="107" t="s">
        <v>25891</v>
      </c>
      <c r="E7" s="112" t="s">
        <v>38964</v>
      </c>
      <c r="F7" s="113"/>
      <c r="G7" s="114">
        <f ca="1">IFERROR(NOW()-F7,"")</f>
        <v>45935.148621875</v>
      </c>
      <c r="H7" s="113">
        <v>45935.07104166667</v>
      </c>
      <c r="I7" s="110" t="str">
        <f>IFERROR(VLOOKUP(D7,DB!A:F,6,0),"")</f>
        <v>Generator-SG</v>
      </c>
      <c r="J7" s="110" t="str">
        <f>IFERROR(VLOOKUP(D7,DB!A:G,7,0),"")</f>
        <v>Good</v>
      </c>
      <c r="K7" s="115" t="s">
        <v>39064</v>
      </c>
      <c r="L7" s="107" t="str">
        <f>IFERROR(VLOOKUP(D7,DB!A:I,9,0),"")</f>
        <v>Latis</v>
      </c>
    </row>
    <row r="8" spans="1:16" ht="15" customHeight="1">
      <c r="A8" s="110"/>
      <c r="B8" s="110" t="str">
        <f>IFERROR(VLOOKUP(D8,DB!A:K,11,0),"")</f>
        <v/>
      </c>
      <c r="C8" s="111"/>
      <c r="D8" s="107"/>
      <c r="E8" s="112"/>
      <c r="F8" s="113"/>
      <c r="G8" s="114">
        <f ca="1">IFERROR(NOW()-F8,"")</f>
        <v>45935.148622222223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45935.148622222223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45935.148622222223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45935.148622222223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45935.148622222223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45935.148622222223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45935.148622222223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45935.148622222223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45935.148622222223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45935.148622222223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45935.148622222223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45935.148622222223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45935.148622222223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45935.148622222223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45935.148622222223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45935.148622222223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45935.148622222223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45935.148622222223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45935.148622222223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45935.148622222223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45935.148622222223</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43.316562037034601</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8.9597449074062752</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35936</v>
      </c>
      <c r="E4" s="37" t="s">
        <v>38964</v>
      </c>
      <c r="F4" s="38">
        <v>45934.852303240739</v>
      </c>
      <c r="G4" s="39">
        <f ca="1">IFERROR(NOW()-F4,"-")</f>
        <v>0.29631898148363689</v>
      </c>
      <c r="H4" s="38">
        <v>45934.846458333333</v>
      </c>
      <c r="I4" s="37" t="str">
        <f>IFERROR(VLOOKUP(D4,DB!A:F,6,0),"")</f>
        <v>Generator-SG</v>
      </c>
      <c r="J4" s="37" t="str">
        <f>IFERROR(VLOOKUP(D4,DB!A:G,7,0),"")</f>
        <v>Vandalized</v>
      </c>
      <c r="K4" s="37" t="s">
        <v>39070</v>
      </c>
      <c r="L4" s="37" t="str">
        <f>IFERROR(VLOOKUP(D4,DB!A:I,9,0),"")</f>
        <v>Latis</v>
      </c>
      <c r="M4" s="136"/>
    </row>
    <row r="5" spans="1:13" ht="15">
      <c r="A5" s="37" t="s">
        <v>39071</v>
      </c>
      <c r="B5" s="37" t="str">
        <f>IFERROR(VLOOKUP(D5,DB!A:K,11,0),"")</f>
        <v>R5</v>
      </c>
      <c r="C5" s="37">
        <v>1</v>
      </c>
      <c r="D5" s="137" t="s">
        <v>35786</v>
      </c>
      <c r="E5" s="37" t="s">
        <v>38964</v>
      </c>
      <c r="F5" s="38">
        <v>45935.085520833331</v>
      </c>
      <c r="G5" s="39">
        <f ca="1">IFERROR(NOW()-F5,"-")</f>
        <v>6.3101388892391697E-2</v>
      </c>
      <c r="H5" s="38">
        <v>45935.078923611109</v>
      </c>
      <c r="I5" s="37" t="str">
        <f>IFERROR(VLOOKUP(D5,DB!A:F,6,0),"")</f>
        <v>Generator-SG</v>
      </c>
      <c r="J5" s="37" t="str">
        <f>IFERROR(VLOOKUP(D5,DB!A:G,7,0),"")</f>
        <v>Vandalized</v>
      </c>
      <c r="K5" s="37" t="s">
        <v>39070</v>
      </c>
      <c r="L5" s="37" t="str">
        <f>IFERROR(VLOOKUP(D5,DB!A:I,9,0),"")</f>
        <v>Latis</v>
      </c>
      <c r="M5" s="136"/>
    </row>
    <row r="6" spans="1:13" ht="15">
      <c r="A6" s="37" t="s">
        <v>39072</v>
      </c>
      <c r="B6" s="37" t="str">
        <f>IFERROR(VLOOKUP(D6,DB!A:K,11,0),"")</f>
        <v>R5</v>
      </c>
      <c r="C6" s="37">
        <v>2</v>
      </c>
      <c r="D6" s="37" t="s">
        <v>38501</v>
      </c>
      <c r="E6" s="37" t="s">
        <v>38964</v>
      </c>
      <c r="F6" s="38">
        <v>45935.109479166669</v>
      </c>
      <c r="G6" s="39">
        <f ca="1">IFERROR(NOW()-F6,"-")</f>
        <v>3.9143055553722661E-2</v>
      </c>
      <c r="H6" s="38">
        <v>45935.102731481478</v>
      </c>
      <c r="I6" s="37" t="str">
        <f>IFERROR(VLOOKUP(D6,DB!A:F,6,0),"")</f>
        <v>Generator-SG</v>
      </c>
      <c r="J6" s="37" t="str">
        <f>IFERROR(VLOOKUP(D6,DB!A:G,7,0),"")</f>
        <v>Vandalized</v>
      </c>
      <c r="K6" s="37" t="s">
        <v>39073</v>
      </c>
      <c r="L6" s="37" t="str">
        <f>IFERROR(VLOOKUP(D6,DB!A:I,9,0),"")</f>
        <v>Latis</v>
      </c>
      <c r="M6" s="136"/>
    </row>
    <row r="7" spans="1:13" ht="15">
      <c r="A7" s="37"/>
      <c r="B7" s="37" t="str">
        <f>IFERROR(VLOOKUP(D7,DB!A:K,11,0),"")</f>
        <v/>
      </c>
      <c r="C7" s="37"/>
      <c r="D7" s="37"/>
      <c r="E7" s="37"/>
      <c r="F7" s="38"/>
      <c r="G7" s="39">
        <f ca="1">IFERROR(NOW()-F7,"-")</f>
        <v>45935.148622222223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45935.148622222223</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45935.148622222223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45935.148622222223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45935.148622222223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45935.148622222223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45935.148622222223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45935.148622222223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45935.148622222223</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45935.148622222223</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45935.148622222223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45935.148622222223</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45935.148622222223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45935.148622222223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45935.148622222223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45935.148622222223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45935.148622222223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45935.148622222223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45935.148622222223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45935.148622222223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45935.148622222223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45935.148622222223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45935.148622222223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45935.148622222223</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45935.148622222223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45935.148622222223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45935.148622222223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45935.148622222223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45935.148622222223</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45935.148622222223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45935.148622222223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45935.148622222223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45935.148622222223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45935.148622222223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45935.148622222223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45935.148622222223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45935.148622222223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45935.148622222223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45935.148622222223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45935.148622222223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45935.148622222223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45935.148622222223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45935.148622222223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45935.148622222223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45935.148622222223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45935.148622222223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45935.148622222223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45935.148622222223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45935.148622222223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45935.148622222223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45935.148622222223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45935.148622222223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45935.148622222223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45935.148622222223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45935.148622222223</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45935.148622222223</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45935.148622222223</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45935.148622222223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45935.148622222223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45935.148622222223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45935.148622222223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45935.148622222223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45935.148622222223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45935.148622222223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45935.148622222223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45935.148622222223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45935.148622222223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45935.148622222223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45935.148622222223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45935.148622222223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45935.148622222223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45935.148622222223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45935.148622222223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45935.148622222223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45935.148622222223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45935.148622222223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45935.148622222223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45935.148622222223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45935.148622222223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45935.148622222223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45935.148622222223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45935.148622222223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45935.148622222223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45935.148622222223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45935.148622222223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45935.148622222223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45935.148622222223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45935.148622222223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45935.148622222223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45935.148622222223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45935.148622222223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45935.148622222223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45935.148622222223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45935.148622222223</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45935.148622222223</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45935.148622222223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45935.148622222223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45935.148622222223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45935.148622222223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45935.148622222223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45935.148622222223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45935.148622222223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45935.148622222223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45935.148622222223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45935.148622222223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45935.148622222223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45935.148622222223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45935.148622222223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45935.148622222223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45935.148622222223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45935.148622222223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45935.148622222223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45935.148622222223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45935.148622222223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45935.148622222223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45935.148622222223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45935.148622222223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45935.148622222223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45935.148622222223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45935.148622222223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45935.148622222223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45935.148622222223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45935.148622222223</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45935.148622222223</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45935.148622222223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45935.148622222223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45935.148622222223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45935.148622222223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45935.148622222223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45935.148622222223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45935.148622222223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45935.148622222223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45935.148622222223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45935.148622222223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45935.148622222223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45935.148622222223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45935.148622222223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45935.148622222223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45935.148622222223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45935.148622222223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45935.148622222223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45935.148622222223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45935.148622222223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45935.148622222223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45935.148622222223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45935.148622222223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45935.148622222223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45935.148622222223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45935.148622222223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45935.148622222223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45935.148622222223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45935.148622222223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45935.148622222223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45935.148622222223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45935.148622222223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45935.148622222223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45935.148622222223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45935.148622222223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45935.148622222223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45935.148622222223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45935.148622222223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45935.148622222223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45935.148622222223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45935.148622222223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45935.148622222223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45935.148622222223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45935.148622222223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45935.148622222223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45935.148622222223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45935.148622222223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45935.148622222223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45935.148622222223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45935.148622222223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45935.148622222223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45935.148622222223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45935.148622222223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45935.148622222223</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45935.148622222223</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1.2676500000015949</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8.3757750000004307</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45934.942245370374</v>
      </c>
      <c r="G4" s="139">
        <f ca="1">IFERROR(NOW()-F4,"-")</f>
        <v>0.20637685184919974</v>
      </c>
      <c r="H4" s="140">
        <v>45934.470231481479</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1.4432981481513707</v>
      </c>
      <c r="H5" s="140">
        <v>45933.228229166663</v>
      </c>
      <c r="I5" s="137" t="str">
        <f>IFERROR(VLOOKUP(D5,DB!A:F,6,0),"")</f>
        <v>SCECO</v>
      </c>
      <c r="J5" s="137" t="str">
        <f>IFERROR(VLOOKUP(D5,DB!A:G,7,0),"")</f>
        <v>Weak</v>
      </c>
      <c r="K5" s="137" t="s">
        <v>39080</v>
      </c>
      <c r="L5" s="137" t="str">
        <f>IFERROR(VLOOKUP(D5,DB!A:I,9,0),"")</f>
        <v>Latis</v>
      </c>
    </row>
    <row r="6" spans="1:16383" ht="31.5" customHeight="1">
      <c r="A6" s="121"/>
      <c r="B6" s="137" t="str">
        <f>IFERROR(VLOOKUP(D6,DB!A:K,11,0),"")</f>
        <v/>
      </c>
      <c r="C6" s="137"/>
      <c r="D6" s="137"/>
      <c r="E6" s="137"/>
      <c r="F6" s="137"/>
      <c r="G6" s="137">
        <f ca="1">IFERROR(NOW()-F6,"-")</f>
        <v>45935.148622222223</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45935.148622222223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45935.148622222223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45935.148622222223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45935.148622222223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45935.148622222223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45935.148622222223</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45935.148622222223</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45935.148622222223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45935.148622222223</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45935.148622222223</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45935.148622222223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45935.148622222223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45935.148622222223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45935.148622222223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45935.148622222223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45935.148622222223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45935.148622222223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45935.148622222223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45935.148622222223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45935.148622222223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45935.148622222223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45935.148622222223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45935.148622222223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45935.148622222223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45935.148622222223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45935.148622222223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45935.148622222223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45935.148622222223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45935.148622222223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45935.148622222223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45935.148622222223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45935.148622222223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45935.148622222223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45935.148622222223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45935.148622222223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45935.148622222223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45935.148622222223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45935.148622222223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45935.148622222223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45935.148622222223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45935.148622222223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45935.148622222223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45935.148622222223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45935.148622222223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45935.148622222223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45935.148622222223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45935.148622222223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45935.148622222223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45935.148622222223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45935.148622222223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45935.148622222223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45935.148622222223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45935.148622222223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45935.148622222223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45935.148622222223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45935.148622222223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45935.148622222223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45935.148622222223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45935.148622222223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45935.148622222223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45935.148622222223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45935.148622222223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45935.148622222223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45935.148622222223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45935.148622222223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45935.148622222223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45935.148622222223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45935.148622222223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45935.148622222223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45935.148622222223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45935.148622222223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45935.148622222223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45935.148622222223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45935.148622222223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45935.148622222223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45935.148622222223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45935.148622222223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45935.148622222223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45935.148622222223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45935.148622222223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45935.148622222223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45935.148622222223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45935.148622222223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45935.148622222223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45935.148622222223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45935.148622222223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45935.148622222223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45935.148622222223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45935.148622222223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45935.148622222223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45935.148622222223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45935.148622222223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45935.148622222223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45935.148622222223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45935.148622222223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45935.148622222223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45935.148622222223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45935.148622222223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45935.148622222223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45935.148622222223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45935.148622222223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45935.148622222223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45935.148622222223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45935.148622222223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45935.148622222223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45935.148622222223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45935.148622222223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45935.148622222223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45935.148622222223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45935.148622222223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45935.148622222223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45935.148622222223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45935.148622222223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45935.148622222223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45935.148622222223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45935.148622222223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45935.148622222223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45935.148622222223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45935.148622222223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45935.148622222223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45935.148622222223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45935.148622222223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45935.148622222223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45935.148622222223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45935.148622222223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45935.148622222223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45935.148622222223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45935.148622222223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45935.148622222223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45935.148622222223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45935.148622222223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45935.148622222223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45935.148622222223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45935.148622222223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45935.148622222223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45935.148622222223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45935.148622222223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45935.148622222223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45935.148622222223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45935.148622222223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45935.148622222223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45935.148622222223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45935.148622222223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45935.148622222223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45935.148622222223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45935.148622222223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45935.148622222223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45935.148622222223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45935.148622222223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45935.148622222223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45935.148622222223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45935.148622222223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45935.148622222223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45935.148622222223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45935.148622222223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45935.148622222223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45935.148622222223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45935.148622222223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45935.148622222223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45935.148622222223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45935.148622222223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45935.148622222223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45935.148622222223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45935.148622222223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45935.148622222223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45935.148622222223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45935.148622222223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45935.148622222223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45935.148622222223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45935.148622222223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45935.148622222223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45935.148622222223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45935.148622222223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45935.148622222223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45935.148622222223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45935.148622222223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45935.148622222223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45935.148622222223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45935.148622222223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45935.148622222223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45935.148622222223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45935.148622222223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45935.148622222223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45935.148622222223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45935.148622222223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45935.148622222223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45935.148622222223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45935.148622222223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45935.148622222223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45935.148622222223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45935.148622222223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45935.148622222223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45935.148622222223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45935.148622222223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45935.148622222223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45935.148622222223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45935.148622222223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45935.148622222223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45935.148622222223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45935.148622222223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45935.148622222223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45935.148622222223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45935.148622222223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45935.148622222223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45935.148622222223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45935.148622222223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45935.148622222223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45935.148622222223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45935.148622222223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45935.148622222223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45935.148622222223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45935.148622222223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45935.148622222223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45935.148622222223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45935.148622222223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45935.148622222223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45935.148622222223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45935.148622222223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45935.148622222223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45935.148622222223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45935.148622222223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45935.148622222223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45935.148622222223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45935.148622222223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45935.148622222223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45935.148622222223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45935.148622222223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45935.148622222223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45935.148622222223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45935.148622222223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45935.148622222223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45935.148622222223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45935.148622222223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45935.148622222223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45935.148622222223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45935.148622222223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45935.148622222223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45935.148622222223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45935.148622222223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45935.148622222223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45935.148622222223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45935.148622222223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45935.148622222223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45935.148622222223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45935.148622222223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45935.148622222223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45935.148622222223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45935.148622222223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45935.148622222223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45935.148622222223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45935.148622222223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45935.148622222223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45935.148622222223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45935.148622222223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45935.148622222223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45935.148622222223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45935.148622222223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45935.148622222223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45935.148622222223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45935.148622222223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45935.148622222223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45935.148622222223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45935.148622222223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45935.148622222223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45935.148622222223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45935.148622222223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45935.148622222223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45935.148622222223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45935.148622222223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45935.148622222223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45935.148622222223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45935.148622222223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45935.148622222223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45935.148622222223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45935.148622222223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45935.148622222223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45935.148622222223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45935.148622222223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45935.148622222223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45935.148622222223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45935.148622222223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45935.148622222223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45935.148622222223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45935.148622222223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45935.148622222223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45935.148622222223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45935.148622222223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45935.148622222223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45935.148622222223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45935.148622222223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45935.148622222223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45935.148622222223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45935.148622222223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45935.148622222223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45935.148622222223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45935.148622222223</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2025-10-05T00:36:03Z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