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87" documentId="13_ncr:1_{F6CB121F-512D-4AA6-A0C1-0FB36C537598}" xr6:coauthVersionLast="47" xr6:coauthVersionMax="47" xr10:uidLastSave="{A8E1D9AA-C81C-4BA8-81D5-58AF13F164F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<sst xmlns="http://schemas.openxmlformats.org/spreadsheetml/2006/main" count="178589" uniqueCount="39079">
  <si>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</si>
  <si>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</si>
  <si>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</si>
  <si>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</si>
  <si>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</si>
  <si>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</si>
  <si>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</si>
  <si>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</si>
  <si>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</si>
  <si>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</si>
  <si>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</si>
  <si>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</si>
  <si>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</si>
  <si>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</si>
  <si>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</si>
  <si>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</si>
  <si>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</si>
  <si>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</si>
  <si>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</si>
  <si>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</si>
  <si>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</si>
  <si>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</si>
  <si>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</si>
  <si>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</si>
  <si>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</si>
  <si>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</si>
  <si>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</si>
  <si>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</si>
  <si>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</si>
  <si>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</si>
  <si>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</si>
  <si>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</si>
  <si>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</si>
  <si>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</si>
  <si>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</si>
  <si>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</si>
  <si>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</si>
  <si>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</si>
  <si>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</si>
  <si>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</si>
  <si>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</si>
  <si>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</si>
  <si>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</si>
  <si>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</si>
  <si>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</si>
  <si>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</si>
  <si>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</si>
  <si>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</si>
  <si>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</si>
  <si>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</si>
  <si>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</si>
  <si>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</si>
  <si>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</si>
  <si>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</si>
  <si>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</si>
  <si>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</si>
  <si>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</si>
  <si>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</si>
  <si>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</si>
  <si>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</si>
  <si>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</si>
  <si>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</si>
  <si>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</si>
  <si>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</si>
  <si>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</si>
  <si>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</si>
  <si>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</si>
  <si>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</si>
  <si>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</si>
  <si>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</si>
  <si>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</si>
  <si>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</si>
  <si>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</si>
  <si>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</si>
  <si>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</si>
  <si>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</si>
  <si>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</si>
  <si>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</si>
  <si>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</si>
  <si>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</si>
  <si>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</si>
  <si>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</si>
  <si>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</si>
  <si>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</si>
  <si>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</si>
  <si>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</si>
  <si>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</si>
  <si>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</si>
  <si>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</si>
  <si>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</si>
  <si>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</si>
  <si>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</si>
  <si>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</si>
  <si>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</si>
  <si>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</si>
  <si>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</si>
  <si>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</si>
  <si>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</si>
  <si>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</si>
  <si>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</si>
  <si>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</si>
  <si>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</si>
  <si>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</si>
  <si>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</si>
  <si>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</si>
  <si>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</si>
  <si>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</si>
  <si>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</si>
  <si>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</si>
  <si>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</si>
  <si>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</si>
  <si>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</si>
  <si>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</si>
  <si>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</si>
  <si>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</si>
  <si>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</si>
  <si>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</si>
  <si>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</si>
  <si>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</si>
  <si>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</si>
  <si>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</si>
  <si>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</si>
  <si>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</si>
  <si>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</si>
  <si>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</si>
  <si>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</si>
  <si>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</si>
  <si>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</si>
  <si>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</si>
  <si>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</si>
  <si>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</si>
  <si>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</si>
  <si>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</si>
  <si>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</si>
  <si>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</si>
  <si>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</si>
  <si>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</si>
  <si>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</si>
  <si>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</si>
  <si>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</si>
  <si>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</si>
  <si>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</si>
  <si>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</si>
  <si>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</si>
  <si>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</si>
  <si>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</si>
  <si>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</si>
  <si>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</si>
  <si>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</si>
  <si>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</si>
  <si>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</si>
  <si>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</si>
  <si>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</si>
  <si>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</si>
  <si>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</si>
  <si>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</si>
  <si>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</si>
  <si>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</si>
  <si>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</si>
  <si>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</si>
  <si>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</si>
  <si>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</si>
  <si>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</si>
  <si>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</si>
  <si>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</si>
  <si>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</si>
  <si>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</si>
  <si>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</si>
  <si>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</si>
  <si>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</si>
  <si>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</si>
  <si>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</si>
  <si>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</si>
  <si>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</si>
  <si>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</si>
  <si>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</si>
  <si>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</si>
  <si>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</si>
  <si>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</si>
  <si>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</si>
  <si>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</si>
  <si>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</si>
  <si>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</si>
  <si>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</si>
  <si>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</si>
  <si>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</si>
  <si>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</si>
  <si>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</si>
  <si>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</si>
  <si>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</si>
  <si>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</si>
  <si>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</si>
  <si>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</si>
  <si>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</si>
  <si>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</si>
  <si>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</si>
  <si>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</si>
  <si>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</si>
  <si>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</si>
  <si>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</si>
  <si>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</si>
  <si>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</si>
  <si>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</si>
  <si>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</si>
  <si>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</si>
  <si>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</si>
  <si>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</si>
  <si>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</si>
  <si>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</si>
  <si>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</si>
  <si>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</si>
  <si>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</si>
  <si>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</si>
  <si>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</si>
  <si>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</si>
  <si>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</si>
  <si>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</si>
  <si>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</si>
  <si>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</si>
  <si>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</si>
  <si>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</si>
  <si>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</si>
  <si>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</si>
  <si>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</si>
  <si>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</si>
  <si>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</si>
  <si>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</si>
  <si>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</si>
  <si>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</si>
  <si>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</si>
  <si>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</si>
  <si>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</si>
  <si>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</si>
  <si>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</si>
  <si>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</si>
  <si>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</si>
  <si>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</si>
  <si>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</si>
  <si>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</si>
  <si>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</si>
  <si>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</si>
  <si>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</si>
  <si>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</si>
  <si>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</si>
  <si>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</si>
  <si>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</si>
  <si>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</si>
  <si>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</si>
  <si>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</si>
  <si>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</si>
  <si>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</si>
  <si>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</si>
  <si>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</si>
  <si>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</si>
  <si>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</si>
  <si>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</si>
  <si>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</si>
  <si>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</si>
  <si>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</si>
  <si>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</si>
  <si>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</si>
  <si>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</si>
  <si>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</si>
  <si>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</si>
  <si>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</si>
  <si>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</si>
  <si>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</si>
  <si>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</si>
  <si>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</si>
  <si>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</si>
  <si>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</si>
  <si>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</si>
  <si>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</si>
  <si>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</si>
  <si>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</si>
  <si>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</si>
  <si>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</si>
  <si>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</si>
  <si>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</si>
  <si>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</si>
  <si>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</si>
  <si>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</si>
  <si>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</si>
  <si>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</si>
  <si>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</si>
  <si>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</si>
  <si>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</si>
  <si>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</si>
  <si>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</si>
  <si>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</si>
  <si>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</si>
  <si>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</si>
  <si>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</si>
  <si>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</si>
  <si>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</si>
  <si>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</si>
  <si>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</si>
  <si>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</si>
  <si>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</si>
  <si>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</si>
  <si>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</si>
  <si>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</si>
  <si>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</si>
  <si>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</si>
  <si>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</si>
  <si>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</si>
  <si>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</si>
  <si>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</si>
  <si>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</si>
  <si>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</si>
  <si>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</si>
  <si>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</si>
  <si>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</si>
  <si>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</si>
  <si>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</si>
  <si>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</si>
  <si>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</si>
  <si>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</si>
  <si>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</si>
  <si>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</si>
  <si>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</si>
  <si>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</si>
  <si>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</si>
  <si>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</si>
  <si>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</si>
  <si>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</si>
  <si>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</si>
  <si>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</si>
  <si>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</si>
  <si>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</si>
  <si>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</si>
  <si>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</si>
  <si>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</si>
  <si>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</si>
  <si>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</si>
  <si>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</si>
  <si>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</si>
  <si>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</si>
  <si>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</si>
  <si>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</si>
  <si>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</si>
  <si>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</si>
  <si>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</si>
  <si>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</si>
  <si>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</si>
  <si>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</si>
  <si>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</si>
  <si>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</si>
  <si>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</si>
  <si>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</si>
  <si>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</si>
  <si>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</si>
  <si>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</si>
  <si>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</si>
  <si>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</si>
  <si>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</si>
  <si>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</si>
  <si>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</si>
  <si>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</si>
  <si>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</si>
  <si>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</si>
  <si>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</si>
  <si>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</si>
  <si>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</si>
  <si>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</si>
  <si>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</si>
  <si>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</si>
  <si>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</si>
  <si>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</si>
  <si>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</si>
  <si>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</si>
  <si>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</si>
  <si>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</si>
  <si>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</si>
  <si>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</si>
  <si>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</si>
  <si>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</si>
  <si>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</si>
  <si>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</si>
  <si>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</si>
  <si>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</si>
  <si>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</si>
  <si>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</si>
  <si>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</si>
  <si>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</si>
  <si>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</si>
  <si>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</si>
  <si>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</si>
  <si>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</si>
  <si>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</si>
  <si>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</si>
  <si>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</si>
  <si>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</si>
  <si>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</si>
  <si>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</si>
  <si>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</si>
  <si>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</si>
  <si>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</si>
  <si>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</si>
  <si>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</si>
  <si>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</si>
  <si>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</si>
  <si>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</si>
  <si>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</si>
  <si>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</si>
  <si>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</si>
  <si>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</si>
  <si>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</si>
  <si>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</si>
  <si>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</si>
  <si>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</si>
  <si>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</si>
  <si>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</si>
  <si>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</si>
  <si>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</si>
  <si>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</si>
  <si>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</si>
  <si>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</si>
  <si>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</si>
  <si>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</si>
  <si>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</si>
  <si>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</si>
  <si>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</si>
  <si>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</si>
  <si>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</si>
  <si>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</si>
  <si>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</si>
  <si>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</si>
  <si>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</si>
  <si>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</si>
  <si>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</si>
  <si>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</si>
  <si>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</si>
  <si>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</si>
  <si>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</si>
  <si>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</si>
  <si>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</si>
  <si>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</si>
  <si>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</si>
  <si>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</si>
  <si>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</si>
  <si>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</si>
  <si>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</si>
  <si>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</si>
  <si>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</si>
  <si>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</si>
  <si>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</si>
  <si>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</si>
  <si>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</si>
  <si>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</si>
  <si>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</si>
  <si>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</si>
  <si>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</si>
  <si>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</si>
  <si>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</si>
  <si>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</si>
  <si>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</si>
  <si>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</si>
  <si>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</si>
  <si>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</si>
  <si>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</si>
  <si>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</si>
  <si>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</si>
  <si>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</si>
  <si>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</si>
  <si>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</si>
  <si>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</si>
  <si>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</si>
  <si>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</si>
  <si>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</si>
  <si>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</si>
  <si>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</si>
  <si>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</si>
  <si>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</si>
  <si>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</si>
  <si>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</si>
  <si>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</si>
  <si>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</si>
  <si>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</si>
  <si>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</si>
  <si>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</si>
  <si>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</si>
  <si>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</si>
  <si>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</si>
  <si>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</si>
  <si>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</si>
  <si>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</si>
  <si>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</si>
  <si>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</si>
  <si>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</si>
  <si>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</si>
  <si>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</si>
  <si>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</si>
  <si>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</si>
  <si>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</si>
  <si>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</si>
  <si>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</si>
  <si>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</si>
  <si>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</si>
  <si>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</si>
  <si>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</si>
  <si>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</si>
  <si>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</si>
  <si>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</si>
  <si>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</si>
  <si>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</si>
  <si>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</si>
  <si>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</si>
  <si>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</si>
  <si>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</si>
  <si>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</si>
  <si>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</si>
  <si>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</si>
  <si>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</si>
  <si>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</si>
  <si>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</si>
  <si>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</si>
  <si>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</si>
  <si>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</si>
  <si>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</si>
  <si>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</si>
  <si>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</si>
  <si>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</si>
  <si>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</si>
  <si>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</si>
  <si>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</si>
  <si>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</si>
  <si>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</si>
  <si>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</si>
  <si>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</si>
  <si>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</si>
  <si>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</si>
  <si>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</si>
  <si>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</si>
  <si>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</si>
  <si>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</si>
  <si>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</si>
  <si>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</si>
  <si>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</si>
  <si>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</si>
  <si>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</si>
  <si>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</si>
  <si>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</si>
  <si>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</si>
  <si>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</si>
  <si>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</si>
  <si>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</si>
  <si>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</si>
  <si>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</si>
  <si>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</si>
  <si>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</si>
  <si>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</si>
  <si>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</si>
  <si>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</si>
  <si>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</si>
  <si>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</si>
  <si>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</si>
  <si>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</si>
  <si>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</si>
  <si>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</si>
  <si>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</si>
  <si>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</si>
  <si>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</si>
  <si>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</si>
  <si>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</si>
  <si>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</si>
  <si>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</si>
  <si>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</si>
  <si>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</si>
  <si>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</si>
  <si>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</si>
  <si>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</si>
  <si>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</si>
  <si>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</si>
  <si>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</si>
  <si>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</si>
  <si>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</si>
  <si>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</si>
  <si>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</si>
  <si>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</si>
  <si>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</si>
  <si>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</si>
  <si>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</si>
  <si>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</si>
  <si>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</si>
  <si>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</si>
  <si>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</si>
  <si>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</si>
  <si>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</si>
  <si>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</si>
  <si>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</si>
  <si>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</si>
  <si>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</si>
  <si>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</si>
  <si>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</si>
  <si>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</si>
  <si>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</si>
  <si>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</si>
  <si>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</si>
  <si>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</si>
  <si>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</si>
  <si>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</si>
  <si>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</si>
  <si>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</si>
  <si>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</si>
  <si>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</si>
  <si>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</si>
  <si>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</si>
  <si>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</si>
  <si>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</si>
  <si>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</si>
  <si>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</si>
  <si>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</si>
  <si>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</si>
  <si>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</si>
  <si>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</si>
  <si>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</si>
  <si>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</si>
  <si>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</si>
  <si>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</si>
  <si>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</si>
  <si>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</si>
  <si>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</si>
  <si>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</si>
  <si>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</si>
  <si>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</si>
  <si>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</si>
  <si>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</si>
  <si>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</si>
  <si>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</si>
  <si>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</si>
  <si>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</si>
  <si>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</si>
  <si>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</si>
  <si>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</si>
  <si>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</si>
  <si>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</si>
  <si>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</si>
  <si>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</si>
  <si>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</si>
  <si>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</si>
  <si>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</si>
  <si>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</si>
  <si>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</si>
  <si>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</si>
  <si>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</si>
  <si>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</si>
  <si>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</si>
  <si>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</si>
  <si>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</si>
  <si>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</si>
  <si>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</si>
  <si>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</si>
  <si>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</si>
  <si>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</si>
  <si>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</si>
  <si>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</si>
  <si>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</si>
  <si>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</si>
  <si>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</si>
  <si>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</si>
  <si>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</si>
  <si>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</si>
  <si>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</si>
  <si>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</si>
  <si>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</si>
  <si>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</si>
  <si>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</si>
  <si>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</si>
  <si>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</si>
  <si>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</si>
  <si>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</si>
  <si>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</si>
  <si>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</si>
  <si>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</si>
  <si>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</si>
  <si>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</si>
  <si>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</si>
  <si>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</si>
  <si>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</si>
  <si>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</si>
  <si>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</si>
  <si>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</si>
  <si>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</si>
  <si>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</si>
  <si>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</si>
  <si>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</si>
  <si>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</si>
  <si>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</si>
  <si>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</si>
  <si>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</si>
  <si>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</si>
  <si>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</si>
  <si>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</si>
  <si>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</si>
  <si>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</si>
  <si>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</si>
  <si>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</si>
  <si>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</si>
  <si>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</si>
  <si>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</si>
  <si>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</si>
  <si>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</si>
  <si>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</si>
  <si>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</si>
  <si>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</si>
  <si>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</si>
  <si>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</si>
  <si>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</si>
  <si>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</si>
  <si>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</si>
  <si>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</si>
  <si>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</si>
  <si>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</si>
  <si>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</si>
  <si>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</si>
  <si>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</si>
  <si>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</si>
  <si>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</si>
  <si>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</si>
  <si>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</si>
  <si>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</si>
  <si>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</si>
  <si>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</si>
  <si>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</si>
  <si>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</si>
  <si>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</si>
  <si>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</si>
  <si>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</si>
  <si>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</si>
  <si>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</si>
  <si>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</si>
  <si>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</si>
  <si>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</si>
  <si>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</si>
  <si>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</si>
  <si>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</si>
  <si>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</si>
  <si>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</si>
  <si>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</si>
  <si>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</si>
  <si>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</si>
  <si>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</si>
  <si>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</si>
  <si>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</si>
  <si>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</si>
  <si>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</si>
  <si>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</si>
  <si>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</si>
  <si>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</si>
  <si>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</si>
  <si>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</si>
  <si>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</si>
  <si>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</si>
  <si>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</si>
  <si>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</si>
  <si>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</si>
  <si>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</si>
  <si>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</si>
  <si>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</si>
  <si>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</si>
  <si>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</si>
  <si>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</si>
  <si>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</si>
  <si>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</si>
  <si>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</si>
  <si>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</si>
  <si>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</si>
  <si>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</si>
  <si>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</si>
  <si>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</si>
  <si>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</si>
  <si>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</si>
  <si>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</si>
  <si>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</si>
  <si>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</si>
  <si>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</si>
  <si>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</si>
  <si>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</si>
  <si>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</si>
  <si>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</si>
  <si>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</si>
  <si>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</si>
  <si>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</si>
  <si>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</si>
  <si>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</si>
  <si>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</si>
  <si>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</si>
  <si>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</si>
  <si>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</si>
  <si>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</si>
  <si>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</si>
  <si>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</si>
  <si>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</si>
  <si>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</si>
  <si>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</si>
  <si>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</si>
  <si>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</si>
  <si>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</si>
  <si>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</si>
  <si>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</si>
  <si>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</si>
  <si>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</si>
  <si>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</si>
  <si>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</si>
  <si>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</si>
  <si>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</si>
  <si>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</si>
  <si>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</si>
  <si>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</si>
  <si>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</si>
  <si>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</si>
  <si>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</si>
  <si>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</si>
  <si>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</si>
  <si>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</si>
  <si>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</si>
  <si>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</si>
  <si>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</si>
  <si>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</si>
  <si>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</si>
  <si>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</si>
  <si>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</si>
  <si>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</si>
  <si>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</si>
  <si>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</si>
  <si>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</si>
  <si>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</si>
  <si>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</si>
  <si>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</si>
  <si>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</si>
  <si>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</si>
  <si>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</si>
  <si>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</si>
  <si>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</si>
  <si>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</si>
  <si>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</si>
  <si>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</si>
  <si>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</si>
  <si>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</si>
  <si>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</si>
  <si>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</si>
  <si>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</si>
  <si>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</si>
  <si>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</si>
  <si>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</si>
  <si>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</si>
  <si>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</si>
  <si>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</si>
  <si>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</si>
  <si>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</si>
  <si>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</si>
  <si>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</si>
  <si>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</si>
  <si>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</si>
  <si>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</si>
  <si>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</si>
  <si>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</si>
  <si>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</si>
  <si>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</si>
  <si>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</si>
  <si>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</si>
  <si>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</si>
  <si>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</si>
  <si>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</si>
  <si>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</si>
  <si>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</si>
  <si>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</si>
  <si>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</si>
  <si>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</si>
  <si>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</si>
  <si>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</si>
  <si>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</si>
  <si>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</si>
  <si>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</si>
  <si>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</si>
  <si>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</si>
  <si>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</si>
  <si>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</si>
  <si>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</si>
  <si>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</si>
  <si>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</si>
  <si>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</si>
  <si>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</si>
  <si>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</si>
  <si>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</si>
  <si>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</si>
  <si>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</si>
  <si>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</si>
  <si>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</si>
  <si>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</si>
  <si>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</si>
  <si>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</si>
  <si>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</si>
  <si>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</si>
  <si>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</si>
  <si>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</si>
  <si>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</si>
  <si>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</si>
  <si>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</si>
  <si>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</si>
  <si>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</si>
  <si>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</si>
  <si>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</si>
  <si>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</si>
  <si>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</si>
  <si>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</si>
  <si>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</si>
  <si>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</si>
  <si>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</si>
  <si>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</si>
  <si>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</si>
  <si>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</si>
  <si>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</si>
  <si>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</si>
  <si>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</si>
  <si>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</si>
  <si>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</si>
  <si>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</si>
  <si>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</si>
  <si>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</si>
  <si>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</si>
  <si>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</si>
  <si>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</si>
  <si>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</si>
  <si>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</si>
  <si>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</si>
  <si>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</si>
  <si>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</si>
  <si>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</si>
  <si>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</si>
  <si>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</si>
  <si>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</si>
  <si>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</si>
  <si>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</si>
  <si>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</si>
  <si>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</si>
  <si>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</si>
  <si>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</si>
  <si>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</si>
  <si>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</si>
  <si>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</si>
  <si>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</si>
  <si>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</si>
  <si>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</si>
  <si>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</si>
  <si>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</si>
  <si>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</si>
  <si>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</si>
  <si>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</si>
  <si>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</si>
  <si>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</si>
  <si>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</si>
  <si>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</si>
  <si>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</si>
  <si>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</si>
  <si>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</si>
  <si>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</si>
  <si>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</si>
  <si>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</si>
  <si>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</si>
  <si>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</si>
  <si>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</si>
  <si>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</si>
  <si>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</si>
  <si>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</si>
  <si>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</si>
  <si>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</si>
  <si>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</si>
  <si>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</si>
  <si>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</si>
  <si>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</si>
  <si>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</si>
  <si>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</si>
  <si>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</si>
  <si>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</si>
  <si>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</si>
  <si>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</si>
  <si>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</si>
  <si>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</si>
  <si>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</si>
  <si>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</si>
  <si>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</si>
  <si>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</si>
  <si>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</si>
  <si>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</si>
  <si>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</si>
  <si>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</si>
  <si>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</si>
  <si>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</si>
  <si>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</si>
  <si>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</si>
  <si>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</si>
  <si>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</si>
  <si>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</si>
  <si>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</si>
  <si>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</si>
  <si>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</si>
  <si>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</si>
  <si>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</si>
  <si>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</si>
  <si>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</si>
  <si>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</si>
  <si>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</si>
  <si>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</si>
  <si>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</si>
  <si>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</si>
  <si>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</si>
  <si>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</si>
  <si>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</si>
  <si>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</si>
  <si>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</si>
  <si>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</si>
  <si>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</si>
  <si>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</si>
  <si>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</si>
  <si>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</si>
  <si>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</si>
  <si>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</si>
  <si>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</si>
  <si>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</si>
  <si>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</si>
  <si>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</si>
  <si>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</si>
  <si>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</si>
  <si>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</si>
  <si>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</si>
  <si>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</si>
  <si>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</si>
  <si>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</si>
  <si>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</si>
  <si>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</si>
  <si>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</si>
  <si>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</si>
  <si>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</si>
  <si>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</si>
  <si>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</si>
  <si>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</si>
  <si>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</si>
  <si>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</si>
  <si>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</si>
  <si>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</si>
  <si>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</si>
  <si>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</si>
  <si>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</si>
  <si>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</si>
  <si>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</si>
  <si>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</si>
  <si>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</si>
  <si>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</si>
  <si>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</si>
  <si>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</si>
  <si>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</si>
  <si>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</si>
  <si>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</si>
  <si>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</si>
  <si>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</si>
  <si>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</si>
  <si>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</si>
  <si>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</si>
  <si>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</si>
  <si>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</si>
  <si>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</si>
  <si>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</si>
  <si>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</si>
  <si>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</si>
  <si>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</si>
  <si>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</si>
  <si>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</si>
  <si>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</si>
  <si>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</si>
  <si>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</si>
  <si>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</si>
  <si>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</si>
  <si>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</si>
  <si>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</si>
  <si>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</si>
  <si>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</si>
  <si>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</si>
  <si>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</si>
  <si>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</si>
  <si>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</si>
  <si>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</si>
  <si>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</si>
  <si>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</si>
  <si>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</si>
  <si>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</si>
  <si>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</si>
  <si>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</si>
  <si>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</si>
  <si>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</si>
  <si>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</si>
  <si>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</si>
  <si>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</si>
  <si>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</si>
  <si>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</si>
  <si>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</si>
  <si>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</si>
  <si>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</si>
  <si>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</si>
  <si>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</si>
  <si>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</si>
  <si>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</si>
  <si>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</si>
  <si>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</si>
  <si>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</si>
  <si>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</si>
  <si>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</si>
  <si>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</si>
  <si>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</si>
  <si>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</si>
  <si>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</si>
  <si>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</si>
  <si>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</si>
  <si>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</si>
  <si>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</si>
  <si>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</si>
  <si>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</si>
  <si>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</si>
  <si>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</si>
  <si>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</si>
  <si>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</si>
  <si>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</si>
  <si>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</si>
  <si>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</si>
  <si>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</si>
  <si>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</si>
  <si>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</si>
  <si>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</si>
  <si>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</si>
  <si>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</si>
  <si>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</si>
  <si>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</si>
  <si>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</si>
  <si>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</si>
  <si>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</si>
  <si>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</si>
  <si>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</si>
  <si>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</si>
  <si>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</si>
  <si>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</si>
  <si>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</si>
  <si>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</si>
  <si>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</si>
  <si>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</si>
  <si>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</si>
  <si>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</si>
  <si>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</si>
  <si>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</si>
  <si>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</si>
  <si>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</si>
  <si>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</si>
  <si>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</si>
  <si>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</si>
  <si>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</si>
  <si>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</si>
  <si>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</si>
  <si>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</si>
  <si>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</si>
  <si>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</si>
  <si>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</si>
  <si>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</si>
  <si>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</si>
  <si>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</si>
  <si>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</si>
  <si>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</si>
  <si>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</si>
  <si>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</si>
  <si>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</si>
  <si>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</si>
  <si>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</si>
  <si>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</si>
  <si>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</si>
  <si>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</si>
  <si>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</si>
  <si>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</si>
  <si>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</si>
  <si>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</si>
  <si>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</si>
  <si>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</si>
  <si>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</si>
  <si>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</si>
  <si>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</si>
  <si>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</si>
  <si>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</si>
  <si>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</si>
  <si>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</si>
  <si>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</si>
  <si>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</si>
  <si>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</si>
  <si>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</si>
  <si>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</si>
  <si>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</si>
  <si>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</si>
  <si>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</si>
  <si>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</si>
  <si>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</si>
  <si>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</si>
  <si>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</si>
  <si>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</si>
  <si>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</si>
  <si>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</si>
  <si>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</si>
  <si>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</si>
  <si>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</si>
  <si>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</si>
  <si>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</si>
  <si>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</si>
  <si>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</si>
  <si>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</si>
  <si>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</si>
  <si>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</si>
  <si>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</si>
  <si>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</si>
  <si>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</si>
  <si>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</si>
  <si>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</si>
  <si>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</si>
  <si>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</si>
  <si>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</si>
  <si>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</si>
  <si>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</si>
  <si>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</si>
  <si>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</si>
  <si>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</si>
  <si>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</si>
  <si>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</si>
  <si>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</si>
  <si>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</si>
  <si>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</si>
  <si>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</si>
  <si>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</si>
  <si>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</si>
  <si>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</si>
  <si>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</si>
  <si>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</si>
  <si>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</si>
  <si>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</si>
  <si>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</si>
  <si>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</si>
  <si>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</si>
  <si>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</si>
  <si>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</si>
  <si>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</si>
  <si>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</si>
  <si>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</si>
  <si>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</si>
  <si>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</si>
  <si>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</si>
  <si>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</si>
  <si>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</si>
  <si>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</si>
  <si>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</si>
  <si>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</si>
  <si>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</si>
  <si>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</si>
  <si>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</si>
  <si>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</si>
  <si>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</si>
  <si>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</si>
  <si>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</si>
  <si>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</si>
  <si>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</si>
  <si>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</si>
  <si>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</si>
  <si>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</si>
  <si>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</si>
  <si>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</si>
  <si>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</si>
  <si>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</si>
  <si>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</si>
  <si>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</si>
  <si>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</si>
  <si>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</si>
  <si>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</si>
  <si>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</si>
  <si>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</si>
  <si>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</si>
  <si>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</si>
  <si>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</si>
  <si>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</si>
  <si>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</si>
  <si>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</si>
  <si>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</si>
  <si>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</si>
  <si>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</si>
  <si>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</si>
  <si>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</si>
  <si>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</si>
  <si>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</si>
  <si>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</si>
  <si>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</si>
  <si>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</si>
  <si>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</si>
  <si>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</si>
  <si>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</si>
  <si>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</si>
  <si>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</si>
  <si>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</si>
  <si>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</si>
  <si>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</si>
  <si>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</si>
  <si>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</si>
  <si>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</si>
  <si>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</si>
  <si>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</si>
  <si>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</si>
  <si>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</si>
  <si>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</si>
  <si>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</si>
  <si>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</si>
  <si>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</si>
  <si>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</si>
  <si>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</si>
  <si>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</si>
  <si>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</si>
  <si>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</si>
  <si>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</si>
  <si>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</si>
  <si>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</si>
  <si>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</si>
  <si>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</si>
  <si>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</si>
  <si>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</si>
  <si>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</si>
  <si>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</si>
  <si>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</si>
  <si>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</si>
  <si>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</si>
  <si>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</si>
  <si>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</si>
  <si>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</si>
  <si>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</si>
  <si>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</si>
  <si>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</si>
  <si>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</si>
  <si>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</si>
  <si>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</si>
  <si>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</si>
  <si>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</si>
  <si>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</si>
  <si>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</si>
  <si>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</si>
  <si>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</si>
  <si>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</si>
  <si>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</si>
  <si>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</si>
  <si>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</si>
  <si>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</si>
  <si>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</si>
  <si>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</si>
  <si>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</si>
  <si>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</si>
  <si>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</si>
  <si>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</si>
  <si>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</si>
  <si>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</si>
  <si>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</si>
  <si>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</si>
  <si>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</si>
  <si>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</si>
  <si>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</si>
  <si>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</si>
  <si>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</si>
  <si>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</si>
  <si>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</si>
  <si>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</si>
  <si>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</si>
  <si>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</si>
  <si>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</si>
  <si>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</si>
  <si>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</si>
  <si>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</si>
  <si>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</si>
  <si>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</si>
  <si>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</si>
  <si>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</si>
  <si>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</si>
  <si>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</si>
  <si>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</si>
  <si>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</si>
  <si>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</si>
  <si>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</si>
  <si>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</si>
  <si>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</si>
  <si>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</si>
  <si>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</si>
  <si>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</si>
  <si>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</si>
  <si>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</si>
  <si>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</si>
  <si>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</si>
  <si>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</si>
  <si>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</si>
  <si>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</si>
  <si>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</si>
  <si>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</si>
  <si>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</si>
  <si>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</si>
  <si>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</si>
  <si>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</si>
  <si>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</si>
  <si>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</si>
  <si>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</si>
  <si>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</si>
  <si>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</si>
  <si>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</si>
  <si>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</si>
  <si>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</si>
  <si>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</si>
  <si>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</si>
  <si>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</si>
  <si>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</si>
  <si>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</si>
  <si>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</si>
  <si>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</si>
  <si>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</si>
  <si>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</si>
  <si>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</si>
  <si>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</si>
  <si>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</si>
  <si>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</si>
  <si>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</si>
  <si>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</si>
  <si>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</si>
  <si>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</si>
  <si>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</si>
  <si>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</si>
  <si>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</si>
  <si>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</si>
  <si>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</si>
  <si>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</si>
  <si>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</si>
  <si>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</si>
  <si>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</si>
  <si>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</si>
  <si>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</si>
  <si>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</si>
  <si>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</si>
  <si>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</si>
  <si>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</si>
  <si>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</si>
  <si>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</si>
  <si>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</si>
  <si>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</si>
  <si>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</si>
  <si>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</si>
  <si>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</si>
  <si>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</si>
  <si>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</si>
  <si>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</si>
  <si>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</si>
  <si>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</si>
  <si>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</si>
  <si>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</si>
  <si>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</si>
  <si>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</si>
  <si>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</si>
  <si>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</si>
  <si>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</si>
  <si>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</si>
  <si>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</si>
  <si>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</si>
  <si>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</si>
  <si>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</si>
  <si>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</si>
  <si>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</si>
  <si>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</si>
  <si>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</si>
  <si>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</si>
  <si>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</si>
  <si>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</si>
  <si>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</si>
  <si>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</si>
  <si>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</si>
  <si>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</si>
  <si>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</si>
  <si>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</si>
  <si>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</si>
  <si>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</si>
  <si>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</si>
  <si>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</si>
  <si>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</si>
  <si>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</si>
  <si>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</si>
  <si>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</si>
  <si>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</si>
  <si>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</si>
  <si>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</si>
  <si>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</si>
  <si>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</si>
  <si>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</si>
  <si>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</si>
  <si>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</si>
  <si>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</si>
  <si>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</si>
  <si>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</si>
  <si>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</si>
  <si>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</si>
  <si>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</si>
  <si>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</si>
  <si>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</si>
  <si>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</si>
  <si>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</si>
  <si>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</si>
  <si>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</si>
  <si>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</si>
  <si>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</si>
  <si>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</si>
  <si>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</si>
  <si>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</si>
  <si>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</si>
  <si>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</si>
  <si>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</si>
  <si>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</si>
  <si>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</si>
  <si>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</si>
  <si>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</si>
  <si>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</si>
  <si>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</si>
  <si>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</si>
  <si>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</si>
  <si>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</si>
  <si>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</si>
  <si>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</si>
  <si>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</si>
  <si>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</si>
  <si>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</si>
  <si>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</si>
  <si>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</si>
  <si>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</si>
  <si>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</si>
  <si>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</si>
  <si>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</si>
  <si>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</si>
  <si>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</si>
  <si>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</si>
  <si>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</si>
  <si>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</si>
  <si>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</si>
  <si>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</si>
  <si>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</si>
  <si>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</si>
  <si>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</si>
  <si>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</si>
  <si>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</si>
  <si>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</si>
  <si>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</si>
  <si>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</si>
  <si>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</si>
  <si>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</si>
  <si>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</si>
  <si>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</si>
  <si>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</si>
  <si>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</si>
  <si>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</si>
  <si>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</si>
  <si>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</si>
  <si>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</si>
  <si>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</si>
  <si>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</si>
  <si>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</si>
  <si>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</si>
  <si>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</si>
  <si>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</si>
  <si>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</si>
  <si>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</si>
  <si>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</si>
  <si>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</si>
  <si>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</si>
  <si>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</si>
  <si>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</si>
  <si>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</si>
  <si>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</si>
  <si>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</si>
  <si>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</si>
  <si>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</si>
  <si>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</si>
  <si>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</si>
  <si>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</si>
  <si>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</si>
  <si>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</si>
  <si>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</si>
  <si>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</si>
  <si>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</si>
  <si>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</si>
  <si>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</si>
  <si>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</si>
  <si>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</si>
  <si>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</si>
  <si>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</si>
  <si>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</si>
  <si>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</si>
  <si>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</si>
  <si>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</si>
  <si>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</si>
  <si>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</si>
  <si>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</si>
  <si>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</si>
  <si>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</si>
  <si>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</si>
  <si>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</si>
  <si>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</si>
  <si>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</si>
  <si>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</si>
  <si>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</si>
  <si>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</si>
  <si>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</si>
  <si>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</si>
  <si>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</si>
  <si>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</si>
  <si>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</si>
  <si>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</si>
  <si>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</si>
  <si>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</si>
  <si>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</si>
  <si>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</si>
  <si>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</si>
  <si>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</si>
  <si>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</si>
  <si>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</si>
  <si>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</si>
  <si>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</si>
  <si>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</si>
  <si>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</si>
  <si>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</si>
  <si>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</si>
  <si>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</si>
  <si>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</si>
  <si>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</si>
  <si>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</si>
  <si>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</si>
  <si>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</si>
  <si>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</si>
  <si>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</si>
  <si>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</si>
  <si>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</si>
  <si>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</si>
  <si>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</si>
  <si>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</si>
  <si>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</si>
  <si>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</si>
  <si>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</si>
  <si>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</si>
  <si>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</si>
  <si>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</si>
  <si>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</si>
  <si>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</si>
  <si>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</si>
  <si>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</si>
  <si>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</si>
  <si>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</si>
  <si>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</si>
  <si>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</si>
  <si>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</si>
  <si>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</si>
  <si>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</si>
  <si>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</si>
  <si>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</si>
  <si>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</si>
  <si>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</si>
  <si>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</si>
  <si>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</si>
  <si>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</si>
  <si>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</si>
  <si>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</si>
  <si>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</si>
  <si>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</si>
  <si>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</si>
  <si>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</si>
  <si>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</si>
  <si>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</si>
  <si>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</si>
  <si>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</si>
  <si>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</si>
  <si>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</si>
  <si>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</si>
  <si>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</si>
  <si>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</si>
  <si>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</si>
  <si>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</si>
  <si>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</si>
  <si>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</si>
  <si>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</si>
  <si>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</si>
  <si>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</si>
  <si>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</si>
  <si>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</si>
  <si>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</si>
  <si>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</si>
  <si>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</si>
  <si>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</si>
  <si>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</si>
  <si>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</si>
  <si>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</si>
  <si>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</si>
  <si>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</si>
  <si>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</si>
  <si>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</si>
  <si>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</si>
  <si>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</si>
  <si>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</si>
  <si>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</si>
  <si>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</si>
  <si>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</si>
  <si>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</si>
  <si>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</si>
  <si>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</si>
  <si>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</si>
  <si>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</si>
  <si>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</si>
  <si>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</si>
  <si>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</si>
  <si>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</si>
  <si>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</si>
  <si>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</si>
  <si>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</si>
  <si>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</si>
  <si>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</si>
  <si>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</si>
  <si>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</si>
  <si>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</si>
  <si>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</si>
  <si>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</si>
  <si>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</si>
  <si>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</si>
  <si>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</si>
  <si>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</si>
  <si>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</si>
  <si>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</si>
  <si>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</si>
  <si>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</si>
  <si>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</si>
  <si>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</si>
  <si>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</si>
  <si>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</si>
  <si>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</si>
  <si>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</si>
  <si>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</si>
  <si>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</si>
  <si>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</si>
  <si>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</si>
  <si>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</si>
  <si>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</si>
  <si>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</si>
  <si>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</si>
  <si>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</si>
  <si>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</si>
  <si>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</si>
  <si>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</si>
  <si>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</si>
  <si>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</si>
  <si>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</si>
  <si>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</si>
  <si>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</si>
  <si>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</si>
  <si>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</si>
  <si>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</si>
  <si>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</si>
  <si>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</si>
  <si>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</si>
  <si>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</si>
  <si>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</si>
  <si>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</si>
  <si>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</si>
  <si>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</si>
  <si>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</si>
  <si>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</si>
  <si>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</si>
  <si>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</si>
  <si>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</si>
  <si>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</si>
  <si>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</si>
  <si>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</si>
  <si>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</si>
  <si>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</si>
  <si>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</si>
  <si>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</si>
  <si>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</si>
  <si>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</si>
  <si>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</si>
  <si>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</si>
  <si>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</si>
  <si>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</si>
  <si>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</si>
  <si>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</si>
  <si>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</si>
  <si>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</si>
  <si>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</si>
  <si>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</si>
  <si>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</si>
  <si>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</si>
  <si>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</si>
  <si>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</si>
  <si>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</si>
  <si>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</si>
  <si>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</si>
  <si>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</si>
  <si>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</si>
  <si>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</si>
  <si>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</si>
  <si>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</si>
  <si>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</si>
  <si>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</si>
  <si>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</si>
  <si>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</si>
  <si>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</si>
  <si>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</si>
  <si>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</si>
  <si>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</si>
  <si>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</si>
  <si>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</si>
  <si>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</si>
  <si>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</si>
  <si>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</si>
  <si>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</si>
  <si>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</si>
  <si>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</si>
  <si>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</si>
  <si>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</si>
  <si>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</si>
  <si>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</si>
  <si>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</si>
  <si>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</si>
  <si>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</si>
  <si>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</si>
  <si>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</si>
  <si>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</si>
  <si>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</si>
  <si>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</si>
  <si>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</si>
  <si>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</si>
  <si>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</si>
  <si>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</si>
  <si>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</si>
  <si>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</si>
  <si>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</si>
  <si>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</si>
  <si>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</si>
  <si>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</si>
  <si>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</si>
  <si>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</si>
  <si>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</si>
  <si>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</si>
  <si>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</si>
  <si>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</si>
  <si>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</si>
  <si>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</si>
  <si>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</si>
  <si>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</si>
  <si>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</si>
  <si>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</si>
  <si>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</si>
  <si>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</si>
  <si>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</si>
  <si>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</si>
  <si>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</si>
  <si>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</si>
  <si>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</si>
  <si>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</si>
  <si>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</si>
  <si>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</si>
  <si>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</si>
  <si>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</si>
  <si>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</si>
  <si>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</si>
  <si>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</si>
  <si>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</si>
  <si>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</si>
  <si>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</si>
  <si>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</si>
  <si>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</si>
  <si>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</si>
  <si>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</si>
  <si>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</si>
  <si>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</si>
  <si>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</si>
  <si>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</si>
  <si>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</si>
  <si>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</si>
  <si>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</si>
  <si>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</si>
  <si>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</si>
  <si>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</si>
  <si>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</si>
  <si>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</si>
  <si>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</si>
  <si>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</si>
  <si>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</si>
  <si>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</si>
  <si>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</si>
  <si>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</si>
  <si>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</si>
  <si>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</si>
  <si>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</si>
  <si>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</si>
  <si>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</si>
  <si>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</si>
  <si>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</si>
  <si>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</si>
  <si>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</si>
  <si>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</si>
  <si>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</si>
  <si>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</si>
  <si>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</si>
  <si>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</si>
  <si>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</si>
  <si>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</si>
  <si>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</si>
  <si>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</si>
  <si>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</si>
  <si>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</si>
  <si>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</si>
  <si>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</si>
  <si>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</si>
  <si>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</si>
  <si>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</si>
  <si>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</si>
  <si>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</si>
  <si>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</si>
  <si>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</si>
  <si>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</si>
  <si>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</si>
  <si>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</si>
  <si>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</si>
  <si>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</si>
  <si>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</si>
  <si>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</si>
  <si>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</si>
  <si>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</si>
  <si>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</si>
  <si>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</si>
  <si>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</si>
  <si>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</si>
  <si>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</si>
  <si>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</si>
  <si>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</si>
  <si>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</si>
  <si>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</si>
  <si>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</si>
  <si>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</si>
  <si>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</si>
  <si>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</si>
  <si>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</si>
  <si>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</si>
  <si>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</si>
  <si>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</si>
  <si>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</si>
  <si>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</si>
  <si>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</si>
  <si>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</si>
  <si>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</si>
  <si>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</si>
  <si>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</si>
  <si>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</si>
  <si>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</si>
  <si>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</si>
  <si>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</si>
  <si>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</si>
  <si>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</si>
  <si>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</si>
  <si>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</si>
  <si>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</si>
  <si>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</si>
  <si>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</si>
  <si>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</si>
  <si>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</si>
  <si>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</si>
  <si>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</si>
  <si>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</si>
  <si>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</si>
  <si>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</si>
  <si>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</si>
  <si>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</si>
  <si>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</si>
  <si>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</si>
  <si>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</si>
  <si>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</si>
  <si>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</si>
  <si>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</si>
  <si>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</si>
  <si>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</si>
  <si>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</si>
  <si>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</si>
  <si>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</si>
  <si>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</si>
  <si>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</si>
  <si>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</si>
  <si>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</si>
  <si>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</si>
  <si>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</si>
  <si>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</si>
  <si>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</si>
  <si>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</si>
  <si>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</si>
  <si>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</si>
  <si>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</si>
  <si>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</si>
  <si>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</si>
  <si>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</si>
  <si>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</si>
  <si>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</si>
  <si>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</si>
  <si>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</si>
  <si>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</si>
  <si>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</si>
  <si>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</si>
  <si>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</si>
  <si>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</si>
  <si>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</si>
  <si>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</si>
  <si>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</si>
  <si>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</si>
  <si>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</si>
  <si>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</si>
  <si>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</si>
  <si>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</si>
  <si>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</si>
  <si>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</si>
  <si>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</si>
  <si>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</si>
  <si>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</si>
  <si>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</si>
  <si>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</si>
  <si>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</si>
  <si>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</si>
  <si>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</si>
  <si>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</si>
  <si>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</si>
  <si>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</si>
  <si>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</si>
  <si>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</si>
  <si>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</si>
  <si>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</si>
  <si>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</si>
  <si>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</si>
  <si>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</si>
  <si>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</si>
  <si>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</si>
  <si>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</si>
  <si>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</si>
  <si>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</si>
  <si>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</si>
  <si>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</si>
  <si>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</si>
  <si>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</si>
  <si>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</si>
  <si>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</si>
  <si>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</si>
  <si>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</si>
  <si>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</si>
  <si>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</si>
  <si>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</si>
  <si>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</si>
  <si>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</si>
  <si>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</si>
  <si>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</si>
  <si>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</si>
  <si>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</si>
  <si>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</si>
  <si>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</si>
  <si>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</si>
  <si>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</si>
  <si>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</si>
  <si>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</si>
  <si>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</si>
  <si>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</si>
  <si>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</si>
  <si>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</si>
  <si>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</si>
  <si>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</si>
  <si>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</si>
  <si>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</si>
  <si>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</si>
  <si>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</si>
  <si>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</si>
  <si>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</si>
  <si>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</si>
  <si>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</si>
  <si>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</si>
  <si>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</si>
  <si>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</si>
  <si>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</si>
  <si>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</si>
  <si>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</si>
  <si>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</si>
  <si>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</si>
  <si>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</si>
  <si>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</si>
  <si>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</si>
  <si>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</si>
  <si>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</si>
  <si>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</si>
  <si>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</si>
  <si>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</si>
  <si>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</si>
  <si>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</si>
  <si>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</si>
  <si>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</si>
  <si>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</si>
  <si>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</si>
  <si>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</si>
  <si>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</si>
  <si>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</si>
  <si>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</si>
  <si>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</si>
  <si>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</si>
  <si>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</si>
  <si>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</si>
  <si>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</si>
  <si>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</si>
  <si>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</si>
  <si>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</si>
  <si>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</si>
  <si>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</si>
  <si>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</si>
  <si>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</si>
  <si>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</si>
  <si>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</si>
  <si>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</si>
  <si>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</si>
  <si>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</si>
  <si>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</si>
  <si>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</si>
  <si>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</si>
  <si>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</si>
  <si>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</si>
  <si>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</si>
  <si>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</si>
  <si>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</si>
  <si>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</si>
  <si>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</si>
  <si>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</si>
  <si>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</si>
  <si>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</si>
  <si>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</si>
  <si>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</si>
  <si>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</si>
  <si>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</si>
  <si>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</si>
  <si>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</si>
  <si>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</si>
  <si>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</si>
  <si>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</si>
  <si>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</si>
  <si>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</si>
  <si>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</si>
  <si>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</si>
  <si>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</si>
  <si>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</si>
  <si>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</si>
  <si>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</si>
  <si>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</si>
  <si>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</si>
  <si>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</si>
  <si>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</si>
  <si>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</si>
  <si>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</si>
  <si>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</si>
  <si>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</si>
  <si>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</si>
  <si>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</si>
  <si>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</si>
  <si>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</si>
  <si>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</si>
  <si>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</si>
  <si>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</si>
  <si>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</si>
  <si>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</si>
  <si>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</si>
  <si>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</si>
  <si>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</si>
  <si>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</si>
  <si>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</si>
  <si>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</si>
  <si>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</si>
  <si>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</si>
  <si>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</si>
  <si>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</si>
  <si>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</si>
  <si>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</si>
  <si>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</si>
  <si>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</si>
  <si>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</si>
  <si>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</si>
  <si>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</si>
  <si>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</si>
  <si>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</si>
  <si>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</si>
  <si>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</si>
  <si>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</si>
  <si>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</si>
  <si>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</si>
  <si>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</si>
  <si>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</si>
  <si>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</si>
  <si>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</si>
  <si>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</si>
  <si>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</si>
  <si>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</si>
  <si>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</si>
  <si>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</si>
  <si>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</si>
  <si>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</si>
  <si>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</si>
  <si>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</si>
  <si>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</si>
  <si>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</si>
  <si>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</si>
  <si>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</si>
  <si>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</si>
  <si>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</si>
  <si>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</si>
  <si>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</si>
  <si>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</si>
  <si>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</si>
  <si>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</si>
  <si>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</si>
  <si>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</si>
  <si>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</si>
  <si>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</si>
  <si>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</si>
  <si>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</si>
  <si>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</si>
  <si>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</si>
  <si>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</si>
  <si>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</si>
  <si>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</si>
  <si>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</si>
  <si>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</si>
  <si>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</si>
  <si>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</si>
  <si>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</si>
  <si>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</si>
  <si>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</si>
  <si>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</si>
  <si>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</si>
  <si>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</si>
  <si>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</si>
  <si>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</si>
  <si>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</si>
  <si>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</si>
  <si>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</si>
  <si>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</si>
  <si>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</si>
  <si>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</si>
  <si>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</si>
  <si>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</si>
  <si>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</si>
  <si>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</si>
  <si>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</si>
  <si>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</si>
  <si>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</si>
  <si>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</si>
  <si>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</si>
  <si>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</si>
  <si>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</si>
  <si>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</si>
  <si>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</si>
  <si>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</si>
  <si>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</si>
  <si>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</si>
  <si>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</si>
  <si>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</si>
  <si>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</si>
  <si>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</si>
  <si>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</si>
  <si>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</si>
  <si>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</si>
  <si>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</si>
  <si>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</si>
  <si>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</si>
  <si>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</si>
  <si>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</si>
  <si>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</si>
  <si>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</si>
  <si>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</si>
  <si>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</si>
  <si>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</si>
  <si>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</si>
  <si>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</si>
  <si>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</si>
  <si>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</si>
  <si>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</si>
  <si>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</si>
  <si>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</si>
  <si>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</si>
  <si>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</si>
  <si>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</si>
  <si>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</si>
  <si>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</si>
  <si>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</si>
  <si>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</si>
  <si>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</si>
  <si>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</si>
  <si>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</si>
  <si>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</si>
  <si>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</si>
  <si>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</si>
  <si>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</si>
  <si>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</si>
  <si>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</si>
  <si>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</si>
  <si>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</si>
  <si>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</si>
  <si>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</si>
  <si>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</si>
  <si>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</si>
  <si>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</si>
  <si>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</si>
  <si>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</si>
  <si>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</si>
  <si>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</si>
  <si>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</si>
  <si>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</si>
  <si>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</si>
  <si>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</si>
  <si>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</si>
  <si>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</si>
  <si>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</si>
  <si>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</si>
  <si>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</si>
  <si>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</si>
  <si>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</si>
  <si>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</si>
  <si>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</si>
  <si>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</si>
  <si>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</si>
  <si>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</si>
  <si>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</si>
  <si>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</si>
  <si>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</si>
  <si>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</si>
  <si>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</si>
  <si>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</si>
  <si>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</si>
  <si>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</si>
  <si>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</si>
  <si>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</si>
  <si>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</si>
  <si>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</si>
  <si>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</si>
  <si>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</si>
  <si>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</si>
  <si>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</si>
  <si>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</si>
  <si>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</si>
  <si>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</si>
  <si>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</si>
  <si>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</si>
  <si>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</si>
  <si>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</si>
  <si>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</si>
  <si>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</si>
  <si>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</si>
  <si>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</si>
  <si>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</si>
  <si>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</si>
  <si>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</si>
  <si>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</si>
  <si>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</si>
  <si>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</si>
  <si>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</si>
  <si>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</si>
  <si>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</si>
  <si>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</si>
  <si>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</si>
  <si>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</si>
  <si>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</si>
  <si>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</si>
  <si>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</si>
  <si>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</si>
  <si>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</si>
  <si>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</si>
  <si>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</si>
  <si>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</si>
  <si>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</si>
  <si>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</si>
  <si>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</si>
  <si>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</si>
  <si>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</si>
  <si>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</si>
  <si>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</si>
  <si>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</si>
  <si>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</si>
  <si>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</si>
  <si>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</si>
  <si>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</si>
  <si>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</si>
  <si>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</si>
  <si>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</si>
  <si>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</si>
  <si>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</si>
  <si>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</si>
  <si>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</si>
  <si>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</si>
  <si>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</si>
  <si>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</si>
  <si>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</si>
  <si>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</si>
  <si>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</si>
  <si>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</si>
  <si>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</si>
  <si>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</si>
  <si>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</si>
  <si>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</si>
  <si>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</si>
  <si>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</si>
  <si>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</si>
  <si>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</si>
  <si>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</si>
  <si>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</si>
  <si>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</si>
  <si>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</si>
  <si>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</si>
  <si>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</si>
  <si>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</si>
  <si>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</si>
  <si>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</si>
  <si>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</si>
  <si>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</si>
  <si>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</si>
  <si>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</si>
  <si>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</si>
  <si>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</si>
  <si>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</si>
  <si>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</si>
  <si>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</si>
  <si>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</si>
  <si>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</si>
  <si>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</si>
  <si>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</si>
  <si>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</si>
  <si>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</si>
  <si>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</si>
  <si>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</si>
  <si>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</si>
  <si>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</si>
  <si>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</si>
  <si>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</si>
  <si>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</si>
  <si>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</si>
  <si>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</si>
  <si>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</si>
  <si>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</si>
  <si>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</si>
  <si>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</si>
  <si>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</si>
  <si>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</si>
  <si>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</si>
  <si>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</si>
  <si>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</si>
  <si>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</si>
  <si>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</si>
  <si>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</si>
  <si>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</si>
  <si>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</si>
  <si>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</si>
  <si>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</si>
  <si>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</si>
  <si>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</si>
  <si>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</si>
  <si>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</si>
  <si>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</si>
  <si>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</si>
  <si>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</si>
  <si>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</si>
  <si>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</si>
  <si>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</si>
  <si>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</si>
  <si>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</si>
  <si>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</si>
  <si>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</si>
  <si>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</si>
  <si>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</si>
  <si>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</si>
  <si>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</si>
  <si>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</si>
  <si>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</si>
  <si>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</si>
  <si>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</si>
  <si>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</si>
  <si>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</si>
  <si>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</si>
  <si>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</si>
  <si>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</si>
  <si>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</si>
  <si>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</si>
  <si>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</si>
  <si>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</si>
  <si>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</si>
  <si>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</si>
  <si>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</si>
  <si>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</si>
  <si>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</si>
  <si>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</si>
  <si>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</si>
  <si>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</si>
  <si>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</si>
  <si>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</si>
  <si>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</si>
  <si>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</si>
  <si>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</si>
  <si>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</si>
  <si>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</si>
  <si>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</si>
  <si>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</si>
  <si>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</si>
  <si>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</si>
  <si>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</si>
  <si>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</si>
  <si>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</si>
  <si>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</si>
  <si>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</si>
  <si>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</si>
  <si>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</si>
  <si>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</si>
  <si>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</si>
  <si>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</si>
  <si>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</si>
  <si>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</si>
  <si>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</si>
  <si>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</si>
  <si>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</si>
  <si>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</si>
  <si>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</si>
  <si>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</si>
  <si>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</si>
  <si>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</si>
  <si>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</si>
  <si>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</si>
  <si>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</si>
  <si>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</si>
  <si>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</si>
  <si>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</si>
  <si>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</si>
  <si>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</si>
  <si>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</si>
  <si>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</si>
  <si>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</si>
  <si>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</si>
  <si>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</si>
  <si>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</si>
  <si>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</si>
  <si>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</si>
  <si>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</si>
  <si>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</si>
  <si>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</si>
  <si>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</si>
  <si>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</si>
  <si>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</si>
  <si>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</si>
  <si>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</si>
  <si>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</si>
  <si>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</si>
  <si>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</si>
  <si>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</si>
  <si>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</si>
  <si>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</si>
  <si>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</si>
  <si>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</si>
  <si>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</si>
  <si>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</si>
  <si>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</si>
  <si>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</si>
  <si>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</si>
  <si>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</si>
  <si>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</si>
  <si>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</si>
  <si>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</si>
  <si>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</si>
  <si>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</si>
  <si>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</si>
  <si>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</si>
  <si>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</si>
  <si>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</si>
  <si>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</si>
  <si>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</si>
  <si>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</si>
  <si>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</si>
  <si>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</si>
  <si>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</si>
  <si>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</si>
  <si>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</si>
  <si>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</si>
  <si>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</si>
  <si>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</si>
  <si>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</si>
  <si>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</si>
  <si>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</si>
  <si>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</si>
  <si>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</si>
  <si>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</si>
  <si>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</si>
  <si>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</si>
  <si>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</si>
  <si>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</si>
  <si>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</si>
  <si>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</si>
  <si>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</si>
  <si>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</si>
  <si>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</si>
  <si>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</si>
  <si>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</si>
  <si>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</si>
  <si>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</si>
  <si>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</si>
  <si>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</si>
  <si>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</si>
  <si>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</si>
  <si>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</si>
  <si>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</si>
  <si>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</si>
  <si>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</si>
  <si>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</si>
  <si>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</si>
  <si>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</si>
  <si>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</si>
  <si>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</si>
  <si>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</si>
  <si>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</si>
  <si>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</si>
  <si>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</si>
  <si>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</si>
  <si>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</si>
  <si>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</si>
  <si>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</si>
  <si>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</si>
  <si>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</si>
  <si>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</si>
  <si>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</si>
  <si>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</si>
  <si>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</si>
  <si>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</si>
  <si>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</si>
  <si>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</si>
  <si>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</si>
  <si>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</si>
  <si>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</si>
  <si>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</si>
  <si>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</si>
  <si>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</si>
  <si>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</si>
  <si>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</si>
  <si>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</si>
  <si>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</si>
  <si>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</si>
  <si>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</si>
  <si>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</si>
  <si>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</si>
  <si>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</si>
  <si>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</si>
  <si>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</si>
  <si>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</si>
  <si>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</si>
  <si>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</si>
  <si>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</si>
  <si>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</si>
  <si>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</si>
  <si>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</si>
  <si>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</si>
  <si>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</si>
  <si>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</si>
  <si>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</si>
  <si>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</si>
  <si>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</si>
  <si>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</si>
  <si>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</si>
  <si>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</si>
  <si>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</si>
  <si>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</si>
  <si>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</si>
  <si>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</si>
  <si>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</si>
  <si>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</si>
  <si>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</si>
  <si>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</si>
  <si>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</si>
  <si>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</si>
  <si>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</si>
  <si>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</si>
  <si>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</si>
  <si>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</si>
  <si>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</si>
  <si>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</si>
  <si>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</si>
  <si>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</si>
  <si>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</si>
  <si>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</si>
  <si>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</si>
  <si>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</si>
  <si>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</si>
  <si>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</si>
  <si>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</si>
  <si>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</si>
  <si>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</si>
  <si>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</si>
  <si>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</si>
  <si>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</si>
  <si>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</si>
  <si>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</si>
  <si>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</si>
  <si>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</si>
  <si>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</si>
  <si>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</si>
  <si>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</si>
  <si>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</si>
  <si>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</si>
  <si>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</si>
  <si>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</si>
  <si>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</si>
  <si>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</si>
  <si>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</si>
  <si>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</si>
  <si>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</si>
  <si>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</si>
  <si>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</si>
  <si>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</si>
  <si>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</si>
  <si>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</si>
  <si>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</si>
  <si>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</si>
  <si>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</si>
  <si>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</si>
  <si>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</si>
  <si>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</si>
  <si>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</si>
  <si>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</si>
  <si>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</si>
  <si>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</si>
  <si>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</si>
  <si>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</si>
  <si>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</si>
  <si>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</si>
  <si>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</si>
  <si>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</si>
  <si>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</si>
  <si>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</si>
  <si>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</si>
  <si>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</si>
  <si>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</si>
  <si>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</si>
  <si>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</si>
  <si>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</si>
  <si>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</si>
  <si>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</si>
  <si>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</si>
  <si>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</si>
  <si>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</si>
  <si>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</si>
  <si>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</si>
  <si>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</si>
  <si>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</si>
  <si>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</si>
  <si>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</si>
  <si>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</si>
  <si>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</si>
  <si>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</si>
  <si>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</si>
  <si>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</si>
  <si>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</si>
  <si>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</si>
  <si>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</si>
  <si>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</si>
  <si>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</si>
  <si>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</si>
  <si>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</si>
  <si>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</si>
  <si>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</si>
  <si>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</si>
  <si>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</si>
  <si>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</si>
  <si>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</si>
  <si>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</si>
  <si>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</si>
  <si>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</si>
  <si>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</si>
  <si>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</si>
  <si>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</si>
  <si>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</si>
  <si>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</si>
  <si>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</si>
  <si>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</si>
  <si>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</si>
  <si>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</si>
  <si>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</si>
  <si>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</si>
  <si>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</si>
  <si>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</si>
  <si>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</si>
  <si>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</si>
  <si>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</si>
  <si>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</si>
  <si>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</si>
  <si>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</si>
  <si>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</si>
  <si>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</si>
  <si>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</si>
  <si>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</si>
  <si>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</si>
  <si>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</si>
  <si>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</si>
  <si>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</si>
  <si>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</si>
  <si>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</si>
  <si>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</si>
  <si>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</si>
  <si>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</si>
  <si>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</si>
  <si>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</si>
  <si>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</si>
  <si>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</si>
  <si>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</si>
  <si>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</si>
  <si>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</si>
  <si>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</si>
  <si>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</si>
  <si>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</si>
  <si>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</si>
  <si>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</si>
  <si>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</si>
  <si>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</si>
  <si>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</si>
  <si>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</si>
  <si>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</si>
  <si>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</si>
  <si>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</si>
  <si>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</si>
  <si>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</si>
  <si>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</si>
  <si>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</si>
  <si>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</si>
  <si>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</si>
  <si>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</si>
  <si>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</si>
  <si>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</si>
  <si>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</si>
  <si>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</si>
  <si>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</si>
  <si>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</si>
  <si>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</si>
  <si>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</si>
  <si>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</si>
  <si>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</si>
  <si>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</si>
  <si>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</si>
  <si>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</si>
  <si>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</si>
  <si>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</si>
  <si>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</si>
  <si>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</si>
  <si>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</si>
  <si>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</si>
  <si>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</si>
  <si>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</si>
  <si>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</si>
  <si>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</si>
  <si>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</si>
  <si>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</si>
  <si>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</si>
  <si>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</si>
  <si>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</si>
  <si>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</si>
  <si>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</si>
  <si>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</si>
  <si>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</si>
  <si>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</si>
  <si>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</si>
  <si>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</si>
  <si>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</si>
  <si>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</si>
  <si>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</si>
  <si>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</si>
  <si>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</si>
  <si>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</si>
  <si>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</si>
  <si>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</si>
  <si>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</si>
  <si>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</si>
  <si>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</si>
  <si>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</si>
  <si>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</si>
  <si>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</si>
  <si>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</si>
  <si>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</si>
  <si>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</si>
  <si>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</si>
  <si>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</si>
  <si>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</si>
  <si>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</si>
  <si>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</si>
  <si>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</si>
  <si>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</si>
  <si>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</si>
  <si>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</si>
  <si>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</si>
  <si>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</si>
  <si>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</si>
  <si>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</si>
  <si>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</si>
  <si>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</si>
  <si>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</si>
  <si>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</si>
  <si>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</si>
  <si>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</si>
  <si>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</si>
  <si>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</si>
  <si>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</si>
  <si>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</si>
  <si>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</si>
  <si>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</si>
  <si>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</si>
  <si>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</si>
  <si>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</si>
  <si>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</si>
  <si>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</si>
  <si>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</si>
  <si>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</si>
  <si>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</si>
  <si>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</si>
  <si>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</si>
  <si>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</si>
  <si>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</si>
  <si>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</si>
  <si>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</si>
  <si>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</si>
  <si>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</si>
  <si>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</si>
  <si>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</si>
  <si>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</si>
  <si>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</si>
  <si>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</si>
  <si>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</si>
  <si>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</si>
  <si>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</si>
  <si>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</si>
  <si>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</si>
  <si>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</si>
  <si>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</si>
  <si>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</si>
  <si>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</si>
  <si>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</si>
  <si>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</si>
  <si>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</si>
  <si>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</si>
  <si>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</si>
  <si>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</si>
  <si>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</si>
  <si>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</si>
  <si>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</si>
  <si>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</si>
  <si>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</si>
  <si>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</si>
  <si>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</si>
  <si>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</si>
  <si>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</si>
  <si>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</si>
  <si>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</si>
  <si>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</si>
  <si>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</si>
  <si>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</si>
  <si>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</si>
  <si>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</si>
  <si>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</si>
  <si>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</si>
  <si>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</si>
  <si>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</si>
  <si>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</si>
  <si>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</si>
  <si>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</si>
  <si>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</si>
  <si>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</si>
  <si>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</si>
  <si>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</si>
  <si>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</si>
  <si>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</si>
  <si>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</si>
  <si>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</si>
  <si>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</si>
  <si>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</si>
  <si>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</si>
  <si>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</si>
  <si>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</si>
  <si>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</si>
  <si>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</si>
  <si>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</si>
  <si>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</si>
  <si>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</si>
  <si>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</si>
  <si>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</si>
  <si>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</si>
  <si>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</si>
  <si>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</si>
  <si>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</si>
  <si>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</si>
  <si>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</si>
  <si>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</si>
  <si>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</si>
  <si>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</si>
  <si>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</si>
  <si>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</si>
  <si>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</si>
  <si>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</si>
  <si>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</si>
  <si>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</si>
  <si>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</si>
  <si>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</si>
  <si>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</si>
  <si>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</si>
  <si>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</si>
  <si>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</si>
  <si>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</si>
  <si>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</si>
  <si>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</si>
  <si>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</si>
  <si>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</si>
  <si>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</si>
  <si>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</si>
  <si>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</si>
  <si>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</si>
  <si>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</si>
  <si>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</si>
  <si>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</si>
  <si>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</si>
  <si>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</si>
  <si>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</si>
  <si>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</si>
  <si>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</si>
  <si>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</si>
  <si>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</si>
  <si>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</si>
  <si>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</si>
  <si>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</si>
  <si>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</si>
  <si>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</si>
  <si>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</si>
  <si>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</si>
  <si>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</si>
  <si>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</si>
  <si>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</si>
  <si>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</si>
  <si>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</si>
  <si>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</si>
  <si>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</si>
  <si>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</si>
  <si>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</si>
  <si>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</si>
  <si>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</si>
  <si>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</si>
  <si>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</si>
  <si>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</si>
  <si>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</si>
  <si>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</si>
  <si>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</si>
  <si>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</si>
  <si>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</si>
  <si>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</si>
  <si>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</si>
  <si>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</si>
  <si>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</si>
  <si>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</si>
  <si>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</si>
  <si>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</si>
  <si>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</si>
  <si>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</si>
  <si>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</si>
  <si>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</si>
  <si>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</si>
  <si>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</si>
  <si>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</si>
  <si>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</si>
  <si>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</si>
  <si>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</si>
  <si>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</si>
  <si>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</si>
  <si>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</si>
  <si>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</si>
  <si>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</si>
  <si>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</si>
  <si>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</si>
  <si>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</si>
  <si>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</si>
  <si>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</si>
  <si>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</si>
  <si>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</si>
  <si>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</si>
  <si>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</si>
  <si>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</si>
  <si>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</si>
  <si>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</si>
  <si>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</si>
  <si>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</si>
  <si>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</si>
  <si>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</si>
  <si>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</si>
  <si>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</si>
  <si>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</si>
  <si>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</si>
  <si>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</si>
  <si>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</si>
  <si>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</si>
  <si>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</si>
  <si>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</si>
  <si>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</si>
  <si>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</si>
  <si>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</si>
  <si>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</si>
  <si>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</si>
  <si>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</si>
  <si>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</si>
  <si>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</si>
  <si>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</si>
  <si>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</si>
  <si>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</si>
  <si>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</si>
  <si>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</si>
  <si>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</si>
  <si>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</si>
  <si>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</si>
  <si>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</si>
  <si>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</si>
  <si>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</si>
  <si>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</si>
  <si>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</si>
  <si>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</si>
  <si>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</si>
  <si>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</si>
  <si>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</si>
  <si>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</si>
  <si>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</si>
  <si>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</si>
  <si>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</si>
  <si>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</si>
  <si>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</si>
  <si>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</si>
  <si>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</si>
  <si>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</si>
  <si>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</si>
  <si>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</si>
  <si>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</si>
  <si>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</si>
  <si>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</si>
  <si>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</si>
  <si>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</si>
  <si>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</si>
  <si>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</si>
  <si>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</si>
  <si>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</si>
  <si>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</si>
  <si>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</si>
  <si>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</si>
  <si>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</si>
  <si>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</si>
  <si>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</si>
  <si>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</si>
  <si>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</si>
  <si>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</si>
  <si>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</si>
  <si>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</si>
  <si>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</si>
  <si>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</si>
  <si>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</si>
  <si>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</si>
  <si>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</si>
  <si>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</si>
  <si>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</si>
  <si>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</si>
  <si>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</si>
  <si>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</si>
  <si>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</si>
  <si>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</si>
  <si>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</si>
  <si>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</si>
  <si>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</si>
  <si>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</si>
  <si>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</si>
  <si>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</si>
  <si>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</si>
  <si>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</si>
  <si>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</si>
  <si>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</si>
  <si>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</si>
  <si>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</si>
  <si>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</si>
  <si>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</si>
  <si>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</si>
  <si>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</si>
  <si>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</si>
  <si>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</si>
  <si>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</si>
  <si>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</si>
  <si>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</si>
  <si>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</si>
  <si>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</si>
  <si>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</si>
  <si>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</si>
  <si>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</si>
  <si>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</si>
  <si>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</si>
  <si>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</si>
  <si>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</si>
  <si>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</si>
  <si>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</si>
  <si>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</si>
  <si>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</si>
  <si>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</si>
  <si>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</si>
  <si>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</si>
  <si>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</si>
  <si>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</si>
  <si>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</si>
  <si>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</si>
  <si>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</si>
  <si>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</si>
  <si>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</si>
  <si>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</si>
  <si>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</si>
  <si>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</si>
  <si>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</si>
  <si>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</si>
  <si>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</si>
  <si>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</si>
  <si>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</si>
  <si>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</si>
  <si>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</si>
  <si>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</si>
  <si>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</si>
  <si>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</si>
  <si>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</si>
  <si>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</si>
  <si>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</si>
  <si>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</si>
  <si>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</si>
  <si>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</si>
  <si>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</si>
  <si>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</si>
  <si>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</si>
  <si>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</si>
  <si>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</si>
  <si>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</si>
  <si>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</si>
  <si>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</si>
  <si>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</si>
  <si>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</si>
  <si>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</si>
  <si>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</si>
  <si>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</si>
  <si>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</si>
  <si>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</si>
  <si>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</si>
  <si>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</si>
  <si>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</si>
  <si>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</si>
  <si>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</si>
  <si>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</si>
  <si>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</si>
  <si>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</si>
  <si>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</si>
  <si>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</si>
  <si>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</si>
  <si>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</si>
  <si>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</si>
  <si>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</si>
  <si>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</si>
  <si>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</si>
  <si>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</si>
  <si>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</si>
  <si>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</si>
  <si>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</si>
  <si>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</si>
  <si>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</si>
  <si>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</si>
  <si>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</si>
  <si>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</si>
  <si>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</si>
  <si>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</si>
  <si>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</si>
  <si>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</si>
  <si>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</si>
  <si>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</si>
  <si>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</si>
  <si>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</si>
  <si>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</si>
  <si>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</si>
  <si>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</si>
  <si>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</si>
  <si>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</si>
  <si>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</si>
  <si>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</si>
  <si>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</si>
  <si>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</si>
  <si>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</si>
  <si>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</si>
  <si>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</si>
  <si>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</si>
  <si>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</si>
  <si>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</si>
  <si>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</si>
  <si>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</si>
  <si>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</si>
  <si>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</si>
  <si>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</si>
  <si>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</si>
  <si>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</si>
  <si>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</si>
  <si>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</si>
  <si>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</si>
  <si>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</si>
  <si>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</si>
  <si>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</si>
  <si>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</si>
  <si>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</si>
  <si>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</si>
  <si>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</si>
  <si>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</si>
  <si>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</si>
  <si>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</si>
  <si>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</si>
  <si>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</si>
  <si>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</si>
  <si>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</si>
  <si>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</si>
  <si>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</si>
  <si>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</si>
  <si>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</si>
  <si>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</si>
  <si>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</si>
  <si>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</si>
  <si>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</si>
  <si>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</si>
  <si>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</si>
  <si>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</si>
  <si>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</si>
  <si>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</si>
  <si>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</si>
  <si>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</si>
  <si>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</si>
  <si>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</si>
  <si>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</si>
  <si>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</si>
  <si>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</si>
  <si>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</si>
  <si>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</si>
  <si>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</si>
  <si>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</si>
  <si>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</si>
  <si>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</si>
  <si>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</si>
  <si>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</si>
  <si>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</si>
  <si>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</si>
  <si>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</si>
  <si>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</si>
  <si>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</si>
  <si>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</si>
  <si>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</si>
  <si>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</si>
  <si>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</si>
  <si>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</si>
  <si>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</si>
  <si>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</si>
  <si>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</si>
  <si>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</si>
  <si>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</si>
  <si>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</si>
  <si>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</si>
  <si>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</si>
  <si>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</si>
  <si>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</si>
  <si>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</si>
  <si>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</si>
  <si>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</si>
  <si>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</si>
  <si>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</si>
  <si>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</si>
  <si>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</si>
  <si>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</si>
  <si>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</si>
  <si>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</si>
  <si>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</si>
  <si>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</si>
  <si>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</si>
  <si>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</si>
  <si>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</si>
  <si>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</si>
  <si>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</si>
  <si>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</si>
  <si>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</si>
  <si>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</si>
  <si>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</si>
  <si>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</si>
  <si>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</si>
  <si>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</si>
  <si>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</si>
  <si>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</si>
  <si>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</si>
  <si>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</si>
  <si>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</si>
  <si>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</si>
  <si>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</si>
  <si>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</si>
  <si>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</si>
  <si>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</si>
  <si>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</si>
  <si>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</si>
  <si>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</si>
  <si>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</si>
  <si>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</si>
  <si>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</si>
  <si>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</si>
  <si>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</si>
  <si>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</si>
  <si>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</si>
  <si>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</si>
  <si>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</si>
  <si>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</si>
  <si>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</si>
  <si>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</si>
  <si>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</si>
  <si>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</si>
  <si>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</si>
  <si>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</si>
  <si>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</si>
  <si>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</si>
  <si>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</si>
  <si>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</si>
  <si>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</si>
  <si>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</si>
  <si>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</si>
  <si>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</si>
  <si>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</si>
  <si>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</si>
  <si>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</si>
  <si>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</si>
  <si>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</si>
  <si>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</si>
  <si>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</si>
  <si>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</si>
  <si>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</si>
  <si>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</si>
  <si>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</si>
  <si>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</si>
  <si>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</si>
  <si>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</si>
  <si>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</si>
  <si>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</si>
  <si>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</si>
  <si>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</si>
  <si>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</si>
  <si>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</si>
  <si>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</si>
  <si>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</si>
  <si>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</si>
  <si>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</si>
  <si>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</si>
  <si>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</si>
  <si>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</si>
  <si>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</si>
  <si>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</si>
  <si>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</si>
  <si>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</si>
  <si>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</si>
  <si>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</si>
  <si>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</si>
  <si>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</si>
  <si>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</si>
  <si>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</si>
  <si>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</si>
  <si>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</si>
  <si>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</si>
  <si>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</si>
  <si>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</si>
  <si>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</si>
  <si>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</si>
  <si>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</si>
  <si>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</si>
  <si>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</si>
  <si>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</si>
  <si>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</si>
  <si>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</si>
  <si>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</si>
  <si>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</si>
  <si>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</si>
  <si>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</si>
  <si>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</si>
  <si>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</si>
  <si>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</si>
  <si>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</si>
  <si>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</si>
  <si>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</si>
  <si>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</si>
  <si>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</si>
  <si>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</si>
  <si>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</si>
  <si>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</si>
  <si>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</si>
  <si>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</si>
  <si>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</si>
  <si>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</si>
  <si>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</si>
  <si>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</si>
  <si>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</si>
  <si>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</si>
  <si>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</si>
  <si>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</si>
  <si>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</si>
  <si>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</si>
  <si>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</si>
  <si>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</si>
  <si>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</si>
  <si>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</si>
  <si>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</si>
  <si>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</si>
  <si>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</si>
  <si>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</si>
  <si>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</si>
  <si>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</si>
  <si>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</si>
  <si>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</si>
  <si>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</si>
  <si>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</si>
  <si>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</si>
  <si>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</si>
  <si>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</si>
  <si>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</si>
  <si>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</si>
  <si>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</si>
  <si>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</si>
  <si>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</si>
  <si>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</si>
  <si>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</si>
  <si>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</si>
  <si>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</si>
  <si>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</si>
  <si>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</si>
  <si>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</si>
  <si>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</si>
  <si>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</si>
  <si>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</si>
  <si>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</si>
  <si>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</si>
  <si>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</si>
  <si>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</si>
  <si>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</si>
  <si>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</si>
  <si>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</si>
  <si>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</si>
  <si>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</si>
  <si>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</si>
  <si>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</si>
  <si>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</si>
  <si>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</si>
  <si>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</si>
  <si>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</si>
  <si>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</si>
  <si>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</si>
  <si>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</si>
  <si>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</si>
  <si>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</si>
  <si>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</si>
  <si>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</si>
  <si>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</si>
  <si>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</si>
  <si>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</si>
  <si>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</si>
  <si>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</si>
  <si>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</si>
  <si>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</si>
  <si>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</si>
  <si>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</si>
  <si>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</si>
  <si>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</si>
  <si>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</si>
  <si>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</si>
  <si>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</si>
  <si>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</si>
  <si>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</si>
  <si>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</si>
  <si>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</si>
  <si>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</si>
  <si>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</si>
  <si>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</si>
  <si>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</si>
  <si>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</si>
  <si>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</si>
  <si>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</si>
  <si>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</si>
  <si>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</si>
  <si>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</si>
  <si>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</si>
  <si>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</si>
  <si>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</si>
  <si>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</si>
  <si>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</si>
  <si>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</si>
  <si>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</si>
  <si>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</si>
  <si>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</si>
  <si>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</si>
  <si>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</si>
  <si>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</si>
  <si>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</si>
  <si>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</si>
  <si>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</si>
  <si>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</si>
  <si>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</si>
  <si>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</si>
  <si>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</si>
  <si>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</si>
  <si>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</si>
  <si>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</si>
  <si>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</si>
  <si>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</si>
  <si>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</si>
  <si>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</si>
  <si>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</si>
  <si>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</si>
  <si>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</si>
  <si>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</si>
  <si>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</si>
  <si>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</si>
  <si>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</si>
  <si>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</si>
  <si>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</si>
  <si>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</si>
  <si>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</si>
  <si>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</si>
  <si>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</si>
  <si>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</si>
  <si>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</si>
  <si>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</si>
  <si>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</si>
  <si>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</si>
  <si>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</si>
  <si>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</si>
  <si>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</si>
  <si>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</si>
  <si>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</si>
  <si>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</si>
  <si>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</si>
  <si>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</si>
  <si>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</si>
  <si>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</si>
  <si>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</si>
  <si>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</si>
  <si>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</si>
  <si>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</si>
  <si>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</si>
  <si>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</si>
  <si>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</si>
  <si>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</si>
  <si>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</si>
  <si>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</si>
  <si>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</si>
  <si>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</si>
  <si>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</si>
  <si>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</si>
  <si>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</si>
  <si>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</si>
  <si>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</si>
  <si>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</si>
  <si>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</si>
  <si>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</si>
  <si>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</si>
  <si>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</si>
  <si>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</si>
  <si>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</si>
  <si>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</si>
  <si>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</si>
  <si>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</si>
  <si>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</si>
  <si>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</si>
  <si>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</si>
  <si>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</si>
  <si>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</si>
  <si>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</si>
  <si>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</si>
  <si>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</si>
  <si>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</si>
  <si>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</si>
  <si>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</si>
  <si>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</si>
  <si>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</si>
  <si>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</si>
  <si>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</si>
  <si>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</si>
  <si>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</si>
  <si>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</si>
  <si>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</si>
  <si>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</si>
  <si>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</si>
  <si>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</si>
  <si>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</si>
  <si>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</si>
  <si>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</si>
  <si>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</si>
  <si>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</si>
  <si>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</si>
  <si>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</si>
  <si>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</si>
  <si>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</si>
  <si>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</si>
  <si>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</si>
  <si>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</si>
  <si>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</si>
  <si>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</si>
  <si>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</si>
  <si>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</si>
  <si>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</si>
  <si>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</si>
  <si>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</si>
  <si>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</si>
  <si>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</si>
  <si>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</si>
  <si>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</si>
  <si>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</si>
  <si>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</si>
  <si>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</si>
  <si>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</si>
  <si>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</si>
  <si>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</si>
  <si>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</si>
  <si>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</si>
  <si>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</si>
  <si>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</si>
  <si>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</si>
  <si>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</si>
  <si>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</si>
  <si>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</si>
  <si>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</si>
  <si>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</si>
  <si>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</si>
  <si>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</si>
  <si>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</si>
  <si>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</si>
  <si>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</si>
  <si>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</si>
  <si>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</si>
  <si>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</si>
  <si>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</si>
  <si>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</si>
  <si>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</si>
  <si>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</si>
  <si>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</si>
  <si>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</si>
  <si>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</si>
  <si>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</si>
  <si>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</si>
  <si>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</si>
  <si>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</si>
  <si>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</si>
  <si>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</si>
  <si>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</si>
  <si>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</si>
  <si>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</si>
  <si>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</si>
  <si>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</si>
  <si>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</si>
  <si>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</si>
  <si>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</si>
  <si>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</si>
  <si>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</si>
  <si>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</si>
  <si>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</si>
  <si>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</si>
  <si>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</si>
  <si>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</si>
  <si>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</si>
  <si>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</si>
  <si>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</si>
  <si>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</si>
  <si>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</si>
  <si>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</si>
  <si>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</si>
  <si>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</si>
  <si>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</si>
  <si>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</si>
  <si>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</si>
  <si>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</si>
  <si>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</si>
  <si>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</si>
  <si>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</si>
  <si>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</si>
  <si>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</si>
  <si>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</si>
  <si>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</si>
  <si>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</si>
  <si>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</si>
  <si>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</si>
  <si>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</si>
  <si>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</si>
  <si>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</si>
  <si>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</si>
  <si>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</si>
  <si>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</si>
  <si>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</si>
  <si>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</si>
  <si>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</si>
  <si>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</si>
  <si>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</si>
  <si>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</si>
  <si>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</si>
  <si>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</si>
  <si>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</si>
  <si>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</si>
  <si>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</si>
  <si>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</si>
  <si>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</si>
  <si>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</si>
  <si>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</si>
  <si>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</si>
  <si>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</si>
  <si>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</si>
  <si>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</si>
  <si>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</si>
  <si>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</si>
  <si>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</si>
  <si>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</si>
  <si>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</si>
  <si>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</si>
  <si>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</si>
  <si>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</si>
  <si>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</si>
  <si>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</si>
  <si>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</si>
  <si>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</si>
  <si>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</si>
  <si>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</si>
  <si>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</si>
  <si>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</si>
  <si>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</si>
  <si>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</si>
  <si>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</si>
  <si>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</si>
  <si>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</si>
  <si>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</si>
  <si>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</si>
  <si>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</si>
  <si>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</si>
  <si>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</si>
  <si>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</si>
  <si>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</si>
  <si>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</si>
  <si>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</si>
  <si>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</si>
  <si>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</si>
  <si>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</si>
  <si>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</si>
  <si>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</si>
  <si>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</si>
  <si>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</si>
  <si>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</si>
  <si>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</si>
  <si>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</si>
  <si>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</si>
  <si>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</si>
  <si>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</si>
  <si>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</si>
  <si>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</si>
  <si>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</si>
  <si>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</si>
  <si>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</si>
  <si>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</si>
  <si>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</si>
  <si>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</si>
  <si>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</si>
  <si>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</si>
  <si>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</si>
  <si>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</si>
  <si>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</si>
  <si>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</si>
  <si>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</si>
  <si>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</si>
  <si>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</si>
  <si>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</si>
  <si>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</si>
  <si>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</si>
  <si>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</si>
  <si>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</si>
  <si>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</si>
  <si>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</si>
  <si>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</si>
  <si>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</si>
  <si>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</si>
  <si>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</si>
  <si>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</si>
  <si>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</si>
  <si>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</si>
  <si>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</si>
  <si>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</si>
  <si>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</si>
  <si>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</si>
  <si>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</si>
  <si>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</si>
  <si>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</si>
  <si>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</si>
  <si>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</si>
  <si>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</si>
  <si>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</si>
  <si>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</si>
  <si>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</si>
  <si>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</si>
  <si>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</si>
  <si>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</si>
  <si>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</si>
  <si>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</si>
  <si>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</si>
  <si>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</si>
  <si>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</si>
  <si>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</si>
  <si>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</si>
  <si>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</si>
  <si>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</si>
  <si>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</si>
  <si>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</si>
  <si>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</si>
  <si>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</si>
  <si>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</si>
  <si>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</si>
  <si>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</si>
  <si>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</si>
  <si>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</si>
  <si>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</si>
  <si>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</si>
  <si>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</si>
  <si>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</si>
  <si>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</si>
  <si>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</si>
  <si>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</si>
  <si>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</si>
  <si>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</si>
  <si>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</si>
  <si>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</si>
  <si>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</si>
  <si>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</si>
  <si>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</si>
  <si>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</si>
  <si>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</si>
  <si>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</si>
  <si>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</si>
  <si>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</si>
  <si>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</si>
  <si>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</si>
  <si>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</si>
  <si>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</si>
  <si>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</si>
  <si>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</si>
  <si>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</si>
  <si>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</si>
  <si>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</si>
  <si>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</si>
  <si>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</si>
  <si>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</si>
  <si>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</si>
  <si>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</si>
  <si>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</si>
  <si>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</si>
  <si>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</si>
  <si>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</si>
  <si>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</si>
  <si>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</si>
  <si>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</si>
  <si>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</si>
  <si>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</si>
  <si>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</si>
  <si>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</si>
  <si>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</si>
  <si>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</si>
  <si>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</si>
  <si>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</si>
  <si>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</si>
  <si>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</si>
  <si>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</si>
  <si>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</si>
  <si>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</si>
  <si>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</si>
  <si>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</si>
  <si>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</si>
  <si>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</si>
  <si>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</si>
  <si>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</si>
  <si>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</si>
  <si>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</si>
  <si>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</si>
  <si>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</si>
  <si>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</si>
  <si>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</si>
  <si>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</si>
  <si>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</si>
  <si>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</si>
  <si>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</si>
  <si>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</si>
  <si>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</si>
  <si>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</si>
  <si>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</si>
  <si>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</si>
  <si>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</si>
  <si>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</si>
  <si>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</si>
  <si>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</si>
  <si>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</si>
  <si>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</si>
  <si>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</si>
  <si>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</si>
  <si>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</si>
  <si>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</si>
  <si>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</si>
  <si>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</si>
  <si>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</si>
  <si>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</si>
  <si>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</si>
  <si>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</si>
  <si>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</si>
  <si>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</si>
  <si>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</si>
  <si>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</si>
  <si>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</si>
  <si>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</si>
  <si>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</si>
  <si>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</si>
  <si>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</si>
  <si>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</si>
  <si>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</si>
  <si>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</si>
  <si>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</si>
  <si>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</si>
  <si>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</si>
  <si>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</si>
  <si>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</si>
  <si>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</si>
  <si>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</si>
  <si>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</si>
  <si>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</si>
  <si>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</si>
  <si>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</si>
  <si>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</si>
  <si>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</si>
  <si>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</si>
  <si>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</si>
  <si>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</si>
  <si>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</si>
  <si>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</si>
  <si>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</si>
  <si>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</si>
  <si>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</si>
  <si>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</si>
  <si>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</si>
  <si>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</si>
  <si>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</si>
  <si>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</si>
  <si>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</si>
  <si>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</si>
  <si>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</si>
  <si>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</si>
  <si>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</si>
  <si>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</si>
  <si>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</si>
  <si>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</si>
  <si>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</si>
  <si>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</si>
  <si>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</si>
  <si>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</si>
  <si>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</si>
  <si>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</si>
  <si>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</si>
  <si>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</si>
  <si>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</si>
  <si>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</si>
  <si>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</si>
  <si>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</si>
  <si>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</si>
  <si>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</si>
  <si>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</si>
  <si>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</si>
  <si>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</si>
  <si>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</si>
  <si>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</si>
  <si>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</si>
  <si>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</si>
  <si>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</si>
  <si>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</si>
  <si>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</si>
  <si>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</si>
  <si>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</si>
  <si>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</si>
  <si>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</si>
  <si>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</si>
  <si>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</si>
  <si>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</si>
  <si>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</si>
  <si>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</si>
  <si>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</si>
  <si>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</si>
  <si>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</si>
  <si>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</si>
  <si>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</si>
  <si>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</si>
  <si>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</si>
  <si>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</si>
  <si>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</si>
  <si>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</si>
  <si>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</si>
  <si>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</si>
  <si>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</si>
  <si>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</si>
  <si>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</si>
  <si>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</si>
  <si>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</si>
  <si>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</si>
  <si>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</si>
  <si>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</si>
  <si>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</si>
  <si>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</si>
  <si>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</si>
  <si>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</si>
  <si>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</si>
  <si>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</si>
  <si>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</si>
  <si>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</si>
  <si>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</si>
  <si>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</si>
  <si>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</si>
  <si>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</si>
  <si>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</si>
  <si>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</si>
  <si>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</si>
  <si>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</si>
  <si>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</si>
  <si>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</si>
  <si>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</si>
  <si>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</si>
  <si>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</si>
  <si>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</si>
  <si>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</si>
  <si>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</si>
  <si>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</si>
  <si>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</si>
  <si>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</si>
  <si>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</si>
  <si>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</si>
  <si>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</si>
  <si>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</si>
  <si>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</si>
  <si>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</si>
  <si>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</si>
  <si>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</si>
  <si>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</si>
  <si>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</si>
  <si>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</si>
  <si>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</si>
  <si>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</si>
  <si>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</si>
  <si>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</si>
  <si>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</si>
  <si>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</si>
  <si>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</si>
  <si>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</si>
  <si>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</si>
  <si>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</si>
  <si>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</si>
  <si>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</si>
  <si>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</si>
  <si>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</si>
  <si>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</si>
  <si>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</si>
  <si>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</si>
  <si>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</si>
  <si>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</si>
  <si>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</si>
  <si>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</si>
  <si>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</si>
  <si>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</si>
  <si>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</si>
  <si>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</si>
  <si>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</si>
  <si>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</si>
  <si>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</si>
  <si>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</si>
  <si>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</si>
  <si>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</si>
  <si>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</si>
  <si>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</si>
  <si>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</si>
  <si>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</si>
  <si>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</si>
  <si>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</si>
  <si>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</si>
  <si>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</si>
  <si>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</si>
  <si>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</si>
  <si>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</si>
  <si>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</si>
  <si>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</si>
  <si>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</si>
  <si>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</si>
  <si>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</si>
  <si>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</si>
  <si>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</si>
  <si>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</si>
  <si>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</si>
  <si>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</si>
  <si>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</si>
  <si>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</si>
  <si>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</si>
  <si>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</si>
  <si>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</si>
  <si>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</si>
  <si>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</si>
  <si>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</si>
  <si>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</si>
  <si>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</si>
  <si>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</si>
  <si>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</si>
  <si>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</si>
  <si>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</si>
  <si>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</si>
  <si>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</si>
  <si>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</si>
  <si>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</si>
  <si>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</si>
  <si>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</si>
  <si>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</si>
  <si>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</si>
  <si>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</si>
  <si>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</si>
  <si>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</si>
  <si>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</si>
  <si>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</si>
  <si>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</si>
  <si>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</si>
  <si>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</si>
  <si>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</si>
  <si>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</si>
  <si>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</si>
  <si>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</si>
  <si>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</si>
  <si>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</si>
  <si>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</si>
  <si>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</si>
  <si>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</si>
  <si>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</si>
  <si>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</si>
  <si>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</si>
  <si>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</si>
  <si>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</si>
  <si>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</si>
  <si>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</si>
  <si>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</si>
  <si>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</si>
  <si>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</si>
  <si>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</si>
  <si>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</si>
  <si>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</si>
  <si>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</si>
  <si>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</si>
  <si>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</si>
  <si>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</si>
  <si>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</si>
  <si>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</si>
  <si>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</si>
  <si>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</si>
  <si>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</si>
  <si>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</si>
  <si>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</si>
  <si>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</si>
  <si>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</si>
  <si>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</si>
  <si>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</si>
  <si>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</si>
  <si>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</si>
  <si>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</si>
  <si>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</si>
  <si>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</si>
  <si>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</si>
  <si>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</si>
  <si>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</si>
  <si>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</si>
  <si>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</si>
  <si>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</si>
  <si>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</si>
  <si>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</si>
  <si>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</si>
  <si>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</si>
  <si>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</si>
  <si>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</si>
  <si>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</si>
  <si>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</si>
  <si>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</si>
  <si>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</si>
  <si>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</si>
  <si>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</si>
  <si>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</si>
  <si>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</si>
  <si>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</si>
  <si>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</si>
  <si>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</si>
  <si>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</si>
  <si>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</si>
  <si>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</si>
  <si>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</si>
  <si>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</si>
  <si>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</si>
  <si>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</si>
  <si>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</si>
  <si>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</si>
  <si>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</si>
  <si>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</si>
  <si>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</si>
  <si>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</si>
  <si>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</si>
  <si>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</si>
  <si>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</si>
  <si>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</si>
  <si>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</si>
  <si>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</si>
  <si>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</si>
  <si>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</si>
  <si>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</si>
  <si>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</si>
  <si>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</si>
  <si>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</si>
  <si>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</si>
  <si>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</si>
  <si>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</si>
  <si>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</si>
  <si>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</si>
  <si>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</si>
  <si>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</si>
  <si>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</si>
  <si>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</si>
  <si>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</si>
  <si>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</si>
  <si>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</si>
  <si>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</si>
  <si>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</si>
  <si>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</si>
  <si>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</si>
  <si>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</si>
  <si>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</si>
  <si>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</si>
  <si>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</si>
  <si>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</si>
  <si>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</si>
  <si>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</si>
  <si>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</si>
  <si>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</si>
  <si>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</si>
  <si>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</si>
  <si>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</si>
  <si>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</si>
  <si>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</si>
  <si>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</si>
  <si>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</si>
  <si>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</si>
  <si>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</si>
  <si>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</si>
  <si>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</si>
  <si>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</si>
  <si>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</si>
  <si>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</si>
  <si>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</si>
  <si>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</si>
  <si>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</si>
  <si>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</si>
  <si>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</si>
  <si>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</si>
  <si>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</si>
  <si>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</si>
  <si>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</si>
  <si>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</si>
  <si>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</si>
  <si>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</si>
  <si>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</si>
  <si>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</si>
  <si>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</si>
  <si>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</si>
  <si>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</si>
  <si>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</si>
  <si>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</si>
  <si>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</si>
  <si>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</si>
  <si>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</si>
  <si>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</si>
  <si>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</si>
  <si>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</si>
  <si>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</si>
  <si>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</si>
  <si>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</si>
  <si>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</si>
  <si>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</si>
  <si>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</si>
  <si>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</si>
  <si>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</si>
  <si>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</si>
  <si>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</si>
  <si>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</si>
  <si>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</si>
  <si>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</si>
  <si>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</si>
  <si>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</si>
  <si>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</si>
  <si>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</si>
  <si>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</si>
  <si>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</si>
  <si>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</si>
  <si>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</si>
  <si>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</si>
  <si>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</si>
  <si>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</si>
  <si>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</si>
  <si>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</si>
  <si>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</si>
  <si>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</si>
  <si>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</si>
  <si>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</si>
  <si>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</si>
  <si>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</si>
  <si>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</si>
  <si>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</si>
  <si>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</si>
  <si>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</si>
  <si>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</si>
  <si>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</si>
  <si>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</si>
  <si>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</si>
  <si>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</si>
  <si>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</si>
  <si>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</si>
  <si>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</si>
  <si>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</si>
  <si>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</si>
  <si>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</si>
  <si>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</si>
  <si>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</si>
  <si>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</si>
  <si>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</si>
  <si>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</si>
  <si>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</si>
  <si>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</si>
  <si>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</si>
  <si>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</si>
  <si>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</si>
  <si>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</si>
  <si>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</si>
  <si>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</si>
  <si>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</si>
  <si>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</si>
  <si>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</si>
  <si>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</si>
  <si>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</si>
  <si>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</si>
  <si>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</si>
  <si>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</si>
  <si>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</si>
  <si>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</si>
  <si>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</si>
  <si>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</si>
  <si>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</si>
  <si>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</si>
  <si>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</si>
  <si>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</si>
  <si>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</si>
  <si>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</si>
  <si>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</si>
  <si>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</si>
  <si>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</si>
  <si>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</si>
  <si>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</si>
  <si>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</si>
  <si>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</si>
  <si>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</si>
  <si>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</si>
  <si>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</si>
  <si>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</si>
  <si>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</si>
  <si>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</si>
  <si>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</si>
  <si>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</si>
  <si>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</si>
  <si>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</si>
  <si>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</si>
  <si>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</si>
  <si>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</si>
  <si>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</si>
  <si>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</si>
  <si>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</si>
  <si>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</si>
  <si>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</si>
  <si>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</si>
  <si>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</si>
  <si>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</si>
  <si>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</si>
  <si>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</si>
  <si>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</si>
  <si>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</si>
  <si>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</si>
  <si>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</si>
  <si>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</si>
  <si>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</si>
  <si>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</si>
  <si>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</si>
  <si>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</si>
  <si>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</si>
  <si>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</si>
  <si>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</si>
  <si>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</si>
  <si>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</si>
  <si>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</si>
  <si>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</si>
  <si>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</si>
  <si>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</si>
  <si>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</si>
  <si>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</si>
  <si>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</si>
  <si>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</si>
  <si>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</si>
  <si>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</si>
  <si>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</si>
  <si>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</si>
  <si>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</si>
  <si>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</si>
  <si>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</si>
  <si>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</si>
  <si>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</si>
  <si>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</si>
  <si>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</si>
  <si>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</si>
  <si>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</si>
  <si>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</si>
  <si>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</si>
  <si>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</si>
  <si>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</si>
  <si>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</si>
  <si>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</si>
  <si>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</si>
  <si>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</si>
  <si>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</si>
  <si>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</si>
  <si>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</si>
  <si>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</si>
  <si>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</si>
  <si>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</si>
  <si>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</si>
  <si>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</si>
  <si>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</si>
  <si>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</si>
  <si>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</si>
  <si>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</si>
  <si>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</si>
  <si>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</si>
  <si>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</si>
  <si>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</si>
  <si>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</si>
  <si>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</si>
  <si>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</si>
  <si>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</si>
  <si>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</si>
  <si>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</si>
  <si>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</si>
  <si>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</si>
  <si>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</si>
  <si>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</si>
  <si>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</si>
  <si>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</si>
  <si>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</si>
  <si>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</si>
  <si>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</si>
  <si>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</si>
  <si>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</si>
  <si>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</si>
  <si>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</si>
  <si>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</si>
  <si>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</si>
  <si>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</si>
  <si>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</si>
  <si>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</si>
  <si>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</si>
  <si>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</si>
  <si>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</si>
  <si>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</si>
  <si>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</si>
  <si>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</si>
  <si>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</si>
  <si>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</si>
  <si>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</si>
  <si>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</si>
  <si>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</si>
  <si>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</si>
  <si>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</si>
  <si>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</si>
  <si>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</si>
  <si>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</si>
  <si>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</si>
  <si>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</si>
  <si>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</si>
  <si>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</si>
  <si>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</si>
  <si>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</si>
  <si>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</si>
  <si>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</si>
  <si>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</si>
  <si>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</si>
  <si>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</si>
  <si>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</si>
  <si>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</si>
  <si>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</si>
  <si>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</si>
  <si>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</si>
  <si>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</si>
  <si>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</si>
  <si>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</si>
  <si>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</si>
  <si>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</si>
  <si>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</si>
  <si>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</si>
  <si>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</si>
  <si>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</si>
  <si>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</si>
  <si>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</si>
  <si>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</si>
  <si>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</si>
  <si>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</si>
  <si>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</si>
  <si>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</si>
  <si>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</si>
  <si>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</si>
  <si>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</si>
  <si>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</si>
  <si>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</si>
  <si>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</si>
  <si>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</si>
  <si>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</si>
  <si>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</si>
  <si>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</si>
  <si>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</si>
  <si>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</si>
  <si>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</si>
  <si>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</si>
  <si>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</si>
  <si>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</si>
  <si>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</si>
  <si>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</si>
  <si>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</si>
  <si>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</si>
  <si>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</si>
  <si>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</si>
  <si>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</si>
  <si>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</si>
  <si>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</si>
  <si>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</si>
  <si>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</si>
  <si>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</si>
  <si>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</si>
  <si>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</si>
  <si>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</si>
  <si>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</si>
  <si>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</si>
  <si>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</si>
  <si>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</si>
  <si>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</si>
  <si>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</si>
  <si>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</si>
  <si>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</si>
  <si>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</si>
  <si>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</si>
  <si>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</si>
  <si>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</si>
  <si>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</si>
  <si>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</si>
  <si>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</si>
  <si>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</si>
  <si>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</si>
  <si>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</si>
  <si>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</si>
  <si>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</si>
  <si>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</si>
  <si>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</si>
  <si>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</si>
  <si>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</si>
  <si>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</si>
  <si>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</si>
  <si>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</si>
  <si>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</si>
  <si>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</si>
  <si>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</si>
  <si>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</si>
  <si>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</si>
  <si>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</si>
  <si>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</si>
  <si>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</si>
  <si>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</si>
  <si>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</si>
  <si>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</si>
  <si>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</si>
  <si>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</si>
  <si>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</si>
  <si>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</si>
  <si>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</si>
  <si>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</si>
  <si>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</si>
  <si>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</si>
  <si>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</si>
  <si>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</si>
  <si>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</si>
  <si>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</si>
  <si>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</si>
  <si>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</si>
  <si>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</si>
  <si>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</si>
  <si>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</si>
  <si>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</si>
  <si>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</si>
  <si>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</si>
  <si>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</si>
  <si>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</si>
  <si>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</si>
  <si>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</si>
  <si>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</si>
  <si>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</si>
  <si>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</si>
  <si>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</si>
  <si>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</si>
  <si>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</si>
  <si>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</si>
  <si>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</si>
  <si>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</si>
  <si>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</si>
  <si>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</si>
  <si>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</si>
  <si>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</si>
  <si>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</si>
  <si>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</si>
  <si>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</si>
  <si>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</si>
  <si>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</si>
  <si>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</si>
  <si>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</si>
  <si>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</si>
  <si>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</si>
  <si>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</si>
  <si>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</si>
  <si>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</si>
  <si>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</si>
  <si>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</si>
  <si>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</si>
  <si>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</si>
  <si>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</si>
  <si>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</si>
  <si>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</si>
  <si>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</si>
  <si>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</si>
  <si>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</si>
  <si>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</si>
  <si>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</si>
  <si>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</si>
  <si>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</si>
  <si>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</si>
  <si>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</si>
  <si>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</si>
  <si>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</si>
  <si>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</si>
  <si>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</si>
  <si>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</si>
  <si>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</si>
  <si>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</si>
  <si>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</si>
  <si>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</si>
  <si>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</si>
  <si>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</si>
  <si>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</si>
  <si>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</si>
  <si>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</si>
  <si>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</si>
  <si>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</si>
  <si>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</si>
  <si>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</si>
  <si>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</si>
  <si>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</si>
  <si>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</si>
  <si>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</si>
  <si>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</si>
  <si>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</si>
  <si>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</si>
  <si>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</si>
  <si>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</si>
  <si>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</si>
  <si>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</si>
  <si>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</si>
  <si>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</si>
  <si>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</si>
  <si>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</si>
  <si>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</si>
  <si>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</si>
  <si>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</si>
  <si>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</si>
  <si>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</si>
  <si>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</si>
  <si>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</si>
  <si>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</si>
  <si>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</si>
  <si>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</si>
  <si>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</si>
  <si>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</si>
  <si>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</si>
  <si>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</si>
  <si>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</si>
  <si>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</si>
  <si>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</si>
  <si>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</si>
  <si>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</si>
  <si>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</si>
  <si>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</si>
  <si>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</si>
  <si>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</si>
  <si>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</si>
  <si>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</si>
  <si>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</si>
  <si>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</si>
  <si>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</si>
  <si>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</si>
  <si>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</si>
  <si>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</si>
  <si>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</si>
  <si>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</si>
  <si>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</si>
  <si>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</si>
  <si>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</si>
  <si>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</si>
  <si>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</si>
  <si>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</si>
  <si>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</si>
  <si>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</si>
  <si>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</si>
  <si>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</si>
  <si>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</si>
  <si>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</si>
  <si>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</si>
  <si>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</si>
  <si>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</si>
  <si>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</si>
  <si>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</si>
  <si>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</si>
  <si>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</si>
  <si>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</si>
  <si>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</si>
  <si>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</si>
  <si>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</si>
  <si>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</si>
  <si>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</si>
  <si>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</si>
  <si>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</si>
  <si>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</si>
  <si>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</si>
  <si>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</si>
  <si>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</si>
  <si>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</si>
  <si>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</si>
  <si>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</si>
  <si>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</si>
  <si>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</si>
  <si>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</si>
  <si>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</si>
  <si>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</si>
  <si>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</si>
  <si>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</si>
  <si>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</si>
  <si>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</si>
  <si>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</si>
  <si>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</si>
  <si>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</si>
  <si>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</si>
  <si>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</si>
  <si>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</si>
  <si>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</si>
  <si>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</si>
  <si>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</si>
  <si>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</si>
  <si>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</si>
  <si>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</si>
  <si>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</si>
  <si>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</si>
  <si>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</si>
  <si>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</si>
  <si>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</si>
  <si>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</si>
  <si>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</si>
  <si>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</si>
  <si>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</si>
  <si>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</si>
  <si>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</si>
  <si>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</si>
  <si>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</si>
  <si>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</si>
  <si>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</si>
  <si>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</si>
  <si>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</si>
  <si>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</si>
  <si>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</si>
  <si>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</si>
  <si>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</si>
  <si>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</si>
  <si>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</si>
  <si>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</si>
  <si>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</si>
  <si>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</si>
  <si>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</si>
  <si>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</si>
  <si>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</si>
  <si>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</si>
  <si>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</si>
  <si>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</si>
  <si>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</si>
  <si>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</si>
  <si>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</si>
  <si>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</si>
  <si>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</si>
  <si>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</si>
  <si>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</si>
  <si>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</si>
  <si>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</si>
  <si>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</si>
  <si>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</si>
  <si>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</si>
  <si>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</si>
  <si>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</si>
  <si>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</si>
  <si>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</si>
  <si>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</si>
  <si>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</si>
  <si>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</si>
  <si>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</si>
  <si>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</si>
  <si>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</si>
  <si>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</si>
  <si>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</si>
  <si>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</si>
  <si>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</si>
  <si>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</si>
  <si>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</si>
  <si>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</si>
  <si>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</si>
  <si>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</si>
  <si>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</si>
  <si>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</si>
  <si>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</si>
  <si>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</si>
  <si>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</si>
  <si>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</si>
  <si>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</si>
  <si>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</si>
  <si>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</si>
  <si>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</si>
  <si>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</si>
  <si>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</si>
  <si>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</si>
  <si>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</si>
  <si>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</si>
  <si>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</si>
  <si>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</si>
  <si>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</si>
  <si>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</si>
  <si>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</si>
  <si>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</si>
  <si>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</si>
  <si>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</si>
  <si>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</si>
  <si>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</si>
  <si>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</si>
  <si>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</si>
  <si>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</si>
  <si>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</si>
  <si>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</si>
  <si>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</si>
  <si>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</si>
  <si>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</si>
  <si>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</si>
  <si>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</si>
  <si>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</si>
  <si>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</si>
  <si>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</si>
  <si>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</si>
  <si>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</si>
  <si>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</si>
  <si>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</si>
  <si>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</si>
  <si>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</si>
  <si>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</si>
  <si>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</si>
  <si>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</si>
  <si>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</si>
  <si>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</si>
  <si>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</si>
  <si>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</si>
  <si>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</si>
  <si>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</si>
  <si>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</si>
  <si>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</si>
  <si>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</si>
  <si>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</si>
  <si>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</si>
  <si>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</si>
  <si>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</si>
  <si>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</si>
  <si>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</si>
  <si>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</si>
  <si>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</si>
  <si>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</si>
  <si>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</si>
  <si>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</si>
  <si>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</si>
  <si>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</si>
  <si>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</si>
  <si>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</si>
  <si>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</si>
  <si>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</si>
  <si>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</si>
  <si>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</si>
  <si>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</si>
  <si>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</si>
  <si>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</si>
  <si>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</si>
  <si>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</si>
  <si>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</si>
  <si>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</si>
  <si>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</si>
  <si>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</si>
  <si>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</si>
  <si>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</si>
  <si>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</si>
  <si>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</si>
  <si>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</si>
  <si>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</si>
  <si>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</si>
  <si>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</si>
  <si>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</si>
  <si>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</si>
  <si>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</si>
  <si>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</si>
  <si>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</si>
  <si>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</si>
  <si>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</si>
  <si>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</si>
  <si>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</si>
  <si>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</si>
  <si>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</si>
  <si>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</si>
  <si>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</si>
  <si>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</si>
  <si>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</si>
  <si>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</si>
  <si>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</si>
  <si>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</si>
  <si>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</si>
  <si>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</si>
  <si>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</si>
  <si>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</si>
  <si>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</si>
  <si>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</si>
  <si>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</si>
  <si>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</si>
  <si>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</si>
  <si>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</si>
  <si>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</si>
  <si>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</si>
  <si>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</si>
  <si>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</si>
  <si>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</si>
  <si>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</si>
  <si>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</si>
  <si>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</si>
  <si>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</si>
  <si>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</si>
  <si>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</si>
  <si>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</si>
  <si>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</si>
  <si>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</si>
  <si>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</si>
  <si>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</si>
  <si>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</si>
  <si>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</si>
  <si>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</si>
  <si>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</si>
  <si>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</si>
  <si>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</si>
  <si>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</si>
  <si>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</si>
  <si>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</si>
  <si>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</si>
  <si>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</si>
  <si>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</si>
  <si>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</si>
  <si>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</si>
  <si>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</si>
  <si>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</si>
  <si>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</si>
  <si>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</si>
  <si>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</si>
  <si>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</si>
  <si>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</si>
  <si>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</si>
  <si>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</si>
  <si>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</si>
  <si>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</si>
  <si>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</si>
  <si>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</si>
  <si>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</si>
  <si>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</si>
  <si>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</si>
  <si>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</si>
  <si>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</si>
  <si>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</si>
  <si>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</si>
  <si>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</si>
  <si>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</si>
  <si>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</si>
  <si>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</si>
  <si>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</si>
  <si>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</si>
  <si>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</si>
  <si>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</si>
  <si>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</si>
  <si>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</si>
  <si>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</si>
  <si>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</si>
  <si>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</si>
  <si>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</si>
  <si>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</si>
  <si>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</si>
  <si>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</si>
  <si>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</si>
  <si>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</si>
  <si>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</si>
  <si>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</si>
  <si>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</si>
  <si>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</si>
  <si>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</si>
  <si>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</si>
  <si>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</si>
  <si>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</si>
  <si>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</si>
  <si>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</si>
  <si>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</si>
  <si>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</si>
  <si>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</si>
  <si>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</si>
  <si>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</si>
  <si>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</si>
  <si>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</si>
  <si>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</si>
  <si>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</si>
  <si>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</si>
  <si>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</si>
  <si>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</si>
  <si>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</si>
  <si>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</si>
  <si>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</si>
  <si>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</si>
  <si>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</si>
  <si>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</si>
  <si>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</si>
  <si>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</si>
  <si>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</si>
  <si>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</si>
  <si>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</si>
  <si>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</si>
  <si>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</si>
  <si>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</si>
  <si>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</si>
  <si>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</si>
  <si>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</si>
  <si>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</si>
  <si>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</si>
  <si>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</si>
  <si>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</si>
  <si>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</si>
  <si>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</si>
  <si>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</si>
  <si>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</si>
  <si>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</si>
  <si>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</si>
  <si>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</si>
  <si>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</si>
  <si>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</si>
  <si>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</si>
  <si>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</si>
  <si>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</si>
  <si>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</si>
  <si>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</si>
  <si>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</si>
  <si>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</si>
  <si>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</si>
  <si>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</si>
  <si>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</si>
  <si>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</si>
  <si>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</si>
  <si>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</si>
  <si>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</si>
  <si>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</si>
  <si>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</si>
  <si>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</si>
  <si>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</si>
  <si>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</si>
  <si>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</si>
  <si>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</si>
  <si>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</si>
  <si>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</si>
  <si>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</si>
  <si>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</si>
  <si>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</si>
  <si>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</si>
  <si>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</si>
  <si>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</si>
  <si>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</si>
  <si>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</si>
  <si>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</si>
  <si>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</si>
  <si>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</si>
  <si>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</si>
  <si>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</si>
  <si>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</si>
  <si>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</si>
  <si>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</si>
  <si>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</si>
  <si>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</si>
  <si>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</si>
  <si>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</si>
  <si>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</si>
  <si>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</si>
  <si>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</si>
  <si>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</si>
  <si>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</si>
  <si>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</si>
  <si>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</si>
  <si>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</si>
  <si>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</si>
  <si>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</si>
  <si>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</si>
  <si>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</si>
  <si>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</si>
  <si>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</si>
  <si>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</si>
  <si>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</si>
  <si>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</si>
  <si>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</si>
  <si>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</si>
  <si>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</si>
  <si>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</si>
  <si>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</si>
  <si>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</si>
  <si>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</si>
  <si>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</si>
  <si>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</si>
  <si>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</si>
  <si>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</si>
  <si>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</si>
  <si>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</si>
  <si>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</si>
  <si>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</si>
  <si>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</si>
  <si>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</si>
  <si>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</si>
  <si>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</si>
  <si>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</si>
  <si>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</si>
  <si>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</si>
  <si>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</si>
  <si>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</si>
  <si>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</si>
  <si>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</si>
  <si>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</si>
  <si>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</si>
  <si>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</si>
  <si>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</si>
  <si>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</si>
  <si>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</si>
  <si>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</si>
  <si>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</si>
  <si>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</si>
  <si>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</si>
  <si>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</si>
  <si>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</si>
  <si>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</si>
  <si>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</si>
  <si>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</si>
  <si>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</si>
  <si>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</si>
  <si>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</si>
  <si>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</si>
  <si>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</si>
  <si>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</si>
  <si>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</si>
  <si>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</si>
  <si>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</si>
  <si>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</si>
  <si>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</si>
  <si>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</si>
  <si>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</si>
  <si>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</si>
  <si>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</si>
  <si>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</si>
  <si>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</si>
  <si>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</si>
  <si>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</si>
  <si>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</si>
  <si>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</si>
  <si>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</si>
  <si>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</si>
  <si>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</si>
  <si>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</si>
  <si>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</si>
  <si>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</si>
  <si>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</si>
  <si>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</si>
  <si>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</si>
  <si>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</si>
  <si>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</si>
  <si>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</si>
  <si>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</si>
  <si>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</si>
  <si>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</si>
  <si>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</si>
  <si>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</si>
  <si>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</si>
  <si>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</si>
  <si>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</si>
  <si>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</si>
  <si>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</si>
  <si>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</si>
  <si>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</si>
  <si>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</si>
  <si>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</si>
  <si>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</si>
  <si>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</si>
  <si>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</si>
  <si>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</si>
  <si>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</si>
  <si>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</si>
  <si>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</si>
  <si>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</si>
  <si>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</si>
  <si>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</si>
  <si>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</si>
  <si>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</si>
  <si>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</si>
  <si>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</si>
  <si>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</si>
  <si>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</si>
  <si>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</si>
  <si>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</si>
  <si>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</si>
  <si>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</si>
  <si>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</si>
  <si>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</si>
  <si>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</si>
  <si>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</si>
  <si>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</si>
  <si>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</si>
  <si>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</si>
  <si>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</si>
  <si>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</si>
  <si>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</si>
  <si>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</si>
  <si>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</si>
  <si>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</si>
  <si>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</si>
  <si>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</si>
  <si>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</si>
  <si>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</si>
  <si>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</si>
  <si>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</si>
  <si>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</si>
  <si>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</si>
  <si>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</si>
  <si>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</si>
  <si>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</si>
  <si>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</si>
  <si>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</si>
  <si>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</si>
  <si>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</si>
  <si>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</si>
  <si>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</si>
  <si>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</si>
  <si>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</si>
  <si>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</si>
  <si>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</si>
  <si>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</si>
  <si>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</si>
  <si>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</si>
  <si>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</si>
  <si>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</si>
  <si>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</si>
  <si>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</si>
  <si>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</si>
  <si>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</si>
  <si>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</si>
  <si>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</si>
  <si>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</si>
  <si>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</si>
  <si>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</si>
  <si>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</si>
  <si>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</si>
  <si>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</si>
  <si>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</si>
  <si>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</si>
  <si>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</si>
  <si>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</si>
  <si>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</si>
  <si>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</si>
  <si>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</si>
  <si>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</si>
  <si>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</si>
  <si>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</si>
  <si>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</si>
  <si>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</si>
  <si>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</si>
  <si>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</si>
  <si>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</si>
  <si>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</si>
  <si>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</si>
  <si>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</si>
  <si>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</si>
  <si>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</si>
  <si>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</si>
  <si>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</si>
  <si>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</si>
  <si>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</si>
  <si>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</si>
  <si>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</si>
  <si>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</si>
  <si>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</si>
  <si>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</si>
  <si>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</si>
  <si>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</si>
  <si>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</si>
  <si>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</si>
  <si>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</si>
  <si>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</si>
  <si>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</si>
  <si>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</si>
  <si>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</si>
  <si>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</si>
  <si>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</si>
  <si>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</si>
  <si>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</si>
  <si>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</si>
  <si>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</si>
  <si>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</si>
  <si>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</si>
  <si>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</si>
  <si>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</si>
  <si>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</si>
  <si>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</si>
  <si>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</si>
  <si>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</si>
  <si>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</si>
  <si>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</si>
  <si>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</si>
  <si>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</si>
  <si>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</si>
  <si>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</si>
  <si>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</si>
  <si>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</si>
  <si>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</si>
  <si>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</si>
  <si>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</si>
  <si>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</si>
  <si>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</si>
  <si>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</si>
  <si>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</si>
  <si>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</si>
  <si>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</si>
  <si>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</si>
  <si>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</si>
  <si>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</si>
  <si>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</si>
  <si>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</si>
  <si>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</si>
  <si>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</si>
  <si>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</si>
  <si>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</si>
  <si>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</si>
  <si>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</si>
  <si>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</si>
  <si>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</si>
  <si>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</si>
  <si>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</si>
  <si>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</si>
  <si>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</si>
  <si>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</si>
  <si>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</si>
  <si>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</si>
  <si>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</si>
  <si>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</si>
  <si>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</si>
  <si>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</si>
  <si>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</si>
  <si>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</si>
  <si>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</si>
  <si>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</si>
  <si>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</si>
  <si>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</si>
  <si>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</si>
  <si>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</si>
  <si>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</si>
  <si>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</si>
  <si>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</si>
  <si>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</si>
  <si>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</si>
  <si>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</si>
  <si>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</si>
  <si>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</si>
  <si>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</si>
  <si>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</si>
  <si>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</si>
  <si>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</si>
  <si>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</si>
  <si>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</si>
  <si>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</si>
  <si>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</si>
  <si>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</si>
  <si>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</si>
  <si>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</si>
  <si>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</si>
  <si>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</si>
  <si>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</si>
  <si>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</si>
  <si>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</si>
  <si>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</si>
  <si>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</si>
  <si>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</si>
  <si>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</si>
  <si>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</si>
  <si>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</si>
  <si>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</si>
  <si>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</si>
  <si>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</si>
  <si>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</si>
  <si>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</si>
  <si>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</si>
  <si>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</si>
  <si>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</si>
  <si>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</si>
  <si>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</si>
  <si>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</si>
  <si>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</si>
  <si>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</si>
  <si>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</si>
  <si>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</si>
  <si>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</si>
  <si>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</si>
  <si>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</si>
  <si>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</si>
  <si>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</si>
  <si>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</si>
  <si>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</si>
  <si>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</si>
  <si>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</si>
  <si>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</si>
  <si>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</si>
  <si>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</si>
  <si>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</si>
  <si>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</si>
  <si>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</si>
  <si>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</si>
  <si>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</si>
  <si>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</si>
  <si>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</si>
  <si>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</si>
  <si>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</si>
  <si>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</si>
  <si>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</si>
  <si>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</si>
  <si>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</si>
  <si>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</si>
  <si>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</si>
  <si>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</si>
  <si>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</si>
  <si>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</si>
  <si>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</si>
  <si>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</si>
  <si>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</si>
  <si>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</si>
  <si>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</si>
  <si>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</si>
  <si>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</si>
  <si>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</si>
  <si>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</si>
  <si>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</si>
  <si>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</si>
  <si>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</si>
  <si>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</si>
  <si>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</si>
  <si>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</si>
  <si>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</si>
  <si>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</si>
  <si>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</si>
  <si>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</si>
  <si>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</si>
  <si>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</si>
  <si>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</si>
  <si>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</si>
  <si>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</si>
  <si>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</si>
  <si>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</si>
  <si>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</si>
  <si>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</si>
  <si>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</si>
  <si>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</si>
  <si>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</si>
  <si>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</si>
  <si>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</si>
  <si>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</si>
  <si>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</si>
  <si>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</si>
  <si>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</si>
  <si>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</si>
  <si>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</si>
  <si>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</si>
  <si>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</si>
  <si>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</si>
  <si>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</si>
  <si>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</si>
  <si>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</si>
  <si>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</si>
  <si>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</si>
  <si>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</si>
  <si>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</si>
  <si>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</si>
  <si>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</si>
  <si>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</si>
  <si>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</si>
  <si>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</si>
  <si>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</si>
  <si>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</si>
  <si>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</si>
  <si>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</si>
  <si>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</si>
  <si>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</si>
  <si>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</si>
  <si>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</si>
  <si>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</si>
  <si>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</si>
  <si>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</si>
  <si>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</si>
  <si>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</si>
  <si>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</si>
  <si>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</si>
  <si>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</si>
  <si>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</si>
  <si>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</si>
  <si>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</si>
  <si>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</si>
  <si>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</si>
  <si>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</si>
  <si>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</si>
  <si>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</si>
  <si>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</si>
  <si>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</si>
  <si>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</si>
  <si>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</si>
  <si>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</si>
  <si>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</si>
  <si>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</si>
  <si>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</si>
  <si>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</si>
  <si>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</si>
  <si>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</si>
  <si>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</si>
  <si>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</si>
  <si>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</si>
  <si>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</si>
  <si>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</si>
  <si>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</si>
  <si>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</si>
  <si>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</si>
  <si>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</si>
  <si>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</si>
  <si>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</si>
  <si>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</si>
  <si>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</si>
  <si>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</si>
  <si>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</si>
  <si>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</si>
  <si>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</si>
  <si>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</si>
  <si>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</si>
  <si>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</si>
  <si>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</si>
  <si>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</si>
  <si>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</si>
  <si>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</si>
  <si>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</si>
  <si>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</si>
  <si>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</si>
  <si>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</si>
  <si>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</si>
  <si>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</si>
  <si>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</si>
  <si>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</si>
  <si>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</si>
  <si>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</si>
  <si>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</si>
  <si>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</si>
  <si>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</si>
  <si>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</si>
  <si>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</si>
  <si>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</si>
  <si>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</si>
  <si>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</si>
  <si>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</si>
  <si>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</si>
  <si>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</si>
  <si>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</si>
  <si>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</si>
  <si>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</si>
  <si>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</si>
  <si>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</si>
  <si>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</si>
  <si>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</si>
  <si>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</si>
  <si>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</si>
  <si>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</si>
  <si>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</si>
  <si>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</si>
  <si>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</si>
  <si>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</si>
  <si>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</si>
  <si>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</si>
  <si>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</si>
  <si>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</si>
  <si>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</si>
  <si>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</si>
  <si>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</si>
  <si>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</si>
  <si>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</si>
  <si>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</si>
  <si>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</si>
  <si>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</si>
  <si>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</si>
  <si>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</si>
  <si>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</si>
  <si>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</si>
  <si>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</si>
  <si>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</si>
  <si>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</si>
  <si>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</si>
  <si>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</si>
  <si>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</si>
  <si>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</si>
  <si>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</si>
  <si>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</si>
  <si>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</si>
  <si>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</si>
  <si>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</si>
  <si>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</si>
  <si>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</si>
  <si>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</si>
  <si>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</si>
  <si>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</si>
  <si>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</si>
  <si>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</si>
  <si>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</si>
  <si>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</si>
  <si>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</si>
  <si>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</si>
  <si>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</si>
  <si>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</si>
  <si>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</si>
  <si>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</si>
  <si>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</si>
  <si>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</si>
  <si>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</si>
  <si>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</si>
  <si>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</si>
  <si>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</si>
  <si>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</si>
  <si>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</si>
  <si>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</si>
  <si>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</si>
  <si>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</si>
  <si>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</si>
  <si>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</si>
  <si>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</si>
  <si>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</si>
  <si>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</si>
  <si>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</si>
  <si>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</si>
  <si>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</si>
  <si>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</si>
  <si>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</si>
  <si>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</si>
  <si>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</si>
  <si>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</si>
  <si>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</si>
  <si>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</si>
  <si>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</si>
  <si>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</si>
  <si>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</si>
  <si>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</si>
  <si>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</si>
  <si>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</si>
  <si>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</si>
  <si>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</si>
  <si>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</si>
  <si>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</si>
  <si>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</si>
  <si>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</si>
  <si>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</si>
  <si>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</si>
  <si>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</si>
  <si>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</si>
  <si>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</si>
  <si>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</si>
  <si>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</si>
  <si>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</si>
  <si>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</si>
  <si>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</si>
  <si>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</si>
  <si>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</si>
  <si>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</si>
  <si>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</si>
  <si>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</si>
  <si>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</si>
  <si>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</si>
  <si>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</si>
  <si>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</si>
  <si>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</si>
  <si>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</si>
  <si>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</si>
  <si>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</si>
  <si>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</si>
  <si>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</si>
  <si>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</si>
  <si>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</si>
  <si>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</si>
  <si>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</si>
  <si>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</si>
  <si>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</si>
  <si>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</si>
  <si>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</si>
  <si>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</si>
  <si>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</si>
  <si>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</si>
  <si>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</si>
  <si>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</si>
  <si>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</si>
  <si>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</si>
  <si>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</si>
  <si>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</si>
  <si>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</si>
  <si>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</si>
  <si>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</si>
  <si>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</si>
  <si>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</si>
  <si>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</si>
  <si>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</si>
  <si>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</si>
  <si>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</si>
  <si>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</si>
  <si>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</si>
  <si>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</si>
  <si>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</si>
  <si>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</si>
  <si>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</si>
  <si>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</si>
  <si>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</si>
  <si>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</si>
  <si>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</si>
  <si>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</si>
  <si>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</si>
  <si>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</si>
  <si>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</si>
  <si>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</si>
  <si>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</si>
  <si>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</si>
  <si>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</si>
  <si>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</si>
  <si>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</si>
  <si>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</si>
  <si>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</si>
  <si>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</si>
  <si>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</si>
  <si>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</si>
  <si>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</si>
  <si>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</si>
  <si>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</si>
  <si>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</si>
  <si>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</si>
  <si>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</si>
  <si>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</si>
  <si>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</si>
  <si>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</si>
  <si>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</si>
  <si>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</si>
  <si>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</si>
  <si>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</si>
  <si>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</si>
  <si>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</si>
  <si>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</si>
  <si>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</si>
  <si>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</si>
  <si>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</si>
  <si>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</si>
  <si>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</si>
  <si>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</si>
  <si>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</si>
  <si>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</si>
  <si>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</si>
  <si>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</si>
  <si>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</si>
  <si>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</si>
  <si>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</si>
  <si>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</si>
  <si>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</si>
  <si>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</si>
  <si>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</si>
  <si>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</si>
  <si>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</si>
  <si>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</si>
  <si>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</si>
  <si>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</si>
  <si>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</si>
  <si>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</si>
  <si>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</si>
  <si>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</si>
  <si>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</si>
  <si>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</si>
  <si>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</si>
  <si>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</si>
  <si>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</si>
  <si>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</si>
  <si>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</si>
  <si>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</si>
  <si>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</si>
  <si>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</si>
  <si>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</si>
  <si>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</si>
  <si>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</si>
  <si>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</si>
  <si>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</si>
  <si>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</si>
  <si>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</si>
  <si>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</si>
  <si>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</si>
  <si>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</si>
  <si>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</si>
  <si>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</si>
  <si>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</si>
  <si>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</si>
  <si>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</si>
  <si>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</si>
  <si>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</si>
  <si>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</si>
  <si>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</si>
  <si>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</si>
  <si>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</si>
  <si>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</si>
  <si>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</si>
  <si>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</si>
  <si>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</si>
  <si>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</si>
  <si>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</si>
  <si>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</si>
  <si>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</si>
  <si>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</si>
  <si>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</si>
  <si>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</si>
  <si>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</si>
  <si>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</si>
  <si>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</si>
  <si>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</si>
  <si>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</si>
  <si>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</si>
  <si>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</si>
  <si>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</si>
  <si>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</si>
  <si>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</si>
  <si>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</si>
  <si>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</si>
  <si>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</si>
  <si>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</si>
  <si>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</si>
  <si>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</si>
  <si>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</si>
  <si>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</si>
  <si>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</si>
  <si>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</si>
  <si>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</si>
  <si>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</si>
  <si>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</si>
  <si>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</si>
  <si>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</si>
  <si>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</si>
  <si>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</si>
  <si>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</si>
  <si>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</si>
  <si>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</si>
  <si>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</si>
  <si>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</si>
  <si>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</si>
  <si>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</si>
  <si>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</si>
  <si>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</si>
  <si>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</si>
  <si>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</si>
  <si>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</si>
  <si>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</si>
  <si>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</si>
  <si>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</si>
  <si>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</si>
  <si>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</si>
  <si>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</si>
  <si>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</si>
  <si>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</si>
  <si>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</si>
  <si>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</si>
  <si>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</si>
  <si>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</si>
  <si>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</si>
  <si>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</si>
  <si>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</si>
  <si>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</si>
  <si>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</si>
  <si>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</si>
  <si>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</si>
  <si>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</si>
  <si>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</si>
  <si>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</si>
  <si>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</si>
  <si>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</si>
  <si>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</si>
  <si>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</si>
  <si>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</si>
  <si>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</si>
  <si>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</si>
  <si>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</si>
  <si>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</si>
  <si>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</si>
  <si>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</si>
  <si>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</si>
  <si>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</si>
  <si>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</si>
  <si>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</si>
  <si>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</si>
  <si>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</si>
  <si>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</si>
  <si>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</si>
  <si>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</si>
  <si>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</si>
  <si>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</si>
  <si>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</si>
  <si>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</si>
  <si>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</si>
  <si>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</si>
  <si>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</si>
  <si>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</si>
  <si>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</si>
  <si>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</si>
  <si>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</si>
  <si>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</si>
  <si>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</si>
  <si>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</si>
  <si>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</si>
  <si>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</si>
  <si>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</si>
  <si>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</si>
  <si>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</si>
  <si>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</si>
  <si>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</si>
  <si>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</si>
  <si>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</si>
  <si>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</si>
  <si>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</si>
  <si>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</si>
  <si>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</si>
  <si>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</si>
  <si>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</si>
  <si>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</si>
  <si>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</si>
  <si>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</si>
  <si>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</si>
  <si>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</si>
  <si>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</si>
  <si>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</si>
  <si>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</si>
  <si>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</si>
  <si>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</si>
  <si>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</si>
  <si>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</si>
  <si>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</si>
  <si>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</si>
  <si>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</si>
  <si>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</si>
  <si>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</si>
  <si>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</si>
  <si>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</si>
  <si>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</si>
  <si>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</si>
  <si>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</si>
  <si>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</si>
  <si>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</si>
  <si>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</si>
  <si>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</si>
  <si>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</si>
  <si>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</si>
  <si>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</si>
  <si>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</si>
  <si>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</si>
  <si>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</si>
  <si>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</si>
  <si>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</si>
  <si>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</si>
  <si>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</si>
  <si>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</si>
  <si>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</si>
  <si>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</si>
  <si>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</si>
  <si>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</si>
  <si>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</si>
  <si>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</si>
  <si>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</si>
  <si>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</si>
  <si>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</si>
  <si>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</si>
  <si>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</si>
  <si>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</si>
  <si>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</si>
  <si>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</si>
  <si>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</si>
  <si>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</si>
  <si>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</si>
  <si>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</si>
  <si>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</si>
  <si>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</si>
  <si>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</si>
  <si>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</si>
  <si>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</si>
  <si>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</si>
  <si>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</si>
  <si>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</si>
  <si>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</si>
  <si>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</si>
  <si>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</si>
  <si>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</si>
  <si>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</si>
  <si>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</si>
  <si>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</si>
  <si>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</si>
  <si>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</si>
  <si>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</si>
  <si>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</si>
  <si>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</si>
  <si>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</si>
  <si>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</si>
  <si>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</si>
  <si>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</si>
  <si>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</si>
  <si>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</si>
  <si>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</si>
  <si>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</si>
  <si>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</si>
  <si>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</si>
  <si>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</si>
  <si>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</si>
  <si>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</si>
  <si>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</si>
  <si>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</si>
  <si>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</si>
  <si>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</si>
  <si>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</si>
  <si>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</si>
  <si>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</si>
  <si>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</si>
  <si>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</si>
  <si>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</si>
  <si>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</si>
  <si>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</si>
  <si>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</si>
  <si>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</si>
  <si>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</si>
  <si>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</si>
  <si>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</si>
  <si>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</si>
  <si>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</si>
  <si>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</si>
  <si>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</si>
  <si>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</si>
  <si>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</si>
  <si>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</si>
  <si>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</si>
  <si>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</si>
  <si>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</si>
  <si>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</si>
  <si>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</si>
  <si>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</si>
  <si>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</si>
  <si>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</si>
  <si>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</si>
  <si>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</si>
  <si>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</si>
  <si>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</si>
  <si>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</si>
  <si>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</si>
  <si>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</si>
  <si>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</si>
  <si>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</si>
  <si>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</si>
  <si>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</si>
  <si>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</si>
  <si>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</si>
  <si>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</si>
  <si>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</si>
  <si>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</si>
  <si>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</si>
  <si>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</si>
  <si>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</si>
  <si>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</si>
  <si>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</si>
  <si>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</si>
  <si>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</si>
  <si>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</si>
  <si>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</si>
  <si>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</si>
  <si>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</si>
  <si>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</si>
  <si>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</si>
  <si>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</si>
  <si>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</si>
  <si>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</si>
  <si>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</si>
  <si>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</si>
  <si>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</si>
  <si>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</si>
  <si>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</si>
  <si>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</si>
  <si>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</si>
  <si>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</si>
  <si>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</si>
  <si>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</si>
  <si>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</si>
  <si>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</si>
  <si>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</si>
  <si>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</si>
  <si>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</si>
  <si>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</si>
  <si>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</si>
  <si>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</si>
  <si>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</si>
  <si>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</si>
  <si>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</si>
  <si>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</si>
  <si>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</si>
  <si>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</si>
  <si>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</si>
  <si>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</si>
  <si>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</si>
  <si>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</si>
  <si>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</si>
  <si>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</si>
  <si>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</si>
  <si>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</si>
  <si>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</si>
  <si>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</si>
  <si>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</si>
  <si>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</si>
  <si>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</si>
  <si>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</si>
  <si>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</si>
  <si>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</si>
  <si>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</si>
  <si>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</si>
  <si>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</si>
  <si>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</si>
  <si>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</si>
  <si>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</si>
  <si>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</si>
  <si>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</si>
  <si>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</si>
  <si>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</si>
  <si>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</si>
  <si>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</si>
  <si>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</si>
  <si>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</si>
  <si>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</si>
  <si>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</si>
  <si>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</si>
  <si>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</si>
  <si>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</si>
  <si>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</si>
  <si>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</si>
  <si>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</si>
  <si>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</si>
  <si>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</si>
  <si>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</si>
  <si>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</si>
  <si>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</si>
  <si>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</si>
  <si>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</si>
  <si>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</si>
  <si>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</si>
  <si>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</si>
  <si>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</si>
  <si>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</si>
  <si>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</si>
  <si>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</si>
  <si>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</si>
  <si>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</si>
  <si>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</si>
  <si>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</si>
  <si>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</si>
  <si>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</si>
  <si>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</si>
  <si>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</si>
  <si>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</si>
  <si>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</si>
  <si>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</si>
  <si>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</si>
  <si>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</si>
  <si>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</si>
  <si>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</si>
  <si>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</si>
  <si>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</si>
  <si>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</si>
  <si>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</si>
  <si>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</si>
  <si>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</si>
  <si>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</si>
  <si>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</si>
  <si>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</si>
  <si>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</si>
  <si>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</si>
  <si>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</si>
  <si>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</si>
  <si>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</si>
  <si>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</si>
  <si>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</si>
  <si>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</si>
  <si>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</si>
  <si>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</si>
  <si>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</si>
  <si>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</si>
  <si>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</si>
  <si>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</si>
  <si>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</si>
  <si>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</si>
  <si>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</si>
  <si>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</si>
  <si>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</si>
  <si>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</si>
  <si>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</si>
  <si>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</si>
  <si>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</si>
  <si>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</si>
  <si>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</si>
  <si>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</si>
  <si>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</si>
  <si>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</si>
  <si>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</si>
  <si>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</si>
  <si>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</si>
  <si>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</si>
  <si>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</si>
  <si>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</si>
  <si>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</si>
  <si>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</si>
  <si>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</si>
  <si>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</si>
  <si>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</si>
  <si>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</si>
  <si>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</si>
  <si>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</si>
  <si>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</si>
  <si>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</si>
  <si>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</si>
  <si>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</si>
  <si>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</si>
  <si>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</si>
  <si>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</si>
  <si>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</si>
  <si>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</si>
  <si>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</si>
  <si>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</si>
  <si>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</si>
  <si>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</si>
  <si>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</si>
  <si>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</si>
  <si>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</si>
  <si>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</si>
  <si>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</si>
  <si>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</si>
  <si>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</si>
  <si>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</si>
  <si>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</si>
  <si>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</si>
  <si>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</si>
  <si>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</si>
  <si>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</si>
  <si>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</si>
  <si>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</si>
  <si>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</si>
  <si>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</si>
  <si>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</si>
  <si>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</si>
  <si>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</si>
  <si>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</si>
  <si>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</si>
  <si>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</si>
  <si>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</si>
  <si>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</si>
  <si>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</si>
  <si>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</si>
  <si>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</si>
  <si>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</si>
  <si>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</si>
  <si>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</si>
  <si>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</si>
  <si>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</si>
  <si>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</si>
  <si>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</si>
  <si>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</si>
  <si>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</si>
  <si>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</si>
  <si>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</si>
  <si>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</si>
  <si>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</si>
  <si>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</si>
  <si>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</si>
  <si>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</si>
  <si>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</si>
  <si>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</si>
  <si>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</si>
  <si>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</si>
  <si>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</si>
  <si>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</si>
  <si>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</si>
  <si>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</si>
  <si>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</si>
  <si>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</si>
  <si>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</si>
  <si>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</si>
  <si>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</si>
  <si>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</si>
  <si>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</si>
  <si>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</si>
  <si>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</si>
  <si>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</si>
  <si>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</si>
  <si>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</si>
  <si>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</si>
  <si>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</si>
  <si>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</si>
  <si>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</si>
  <si>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</si>
  <si>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</si>
  <si>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</si>
  <si>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</si>
  <si>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</si>
  <si>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</si>
  <si>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</si>
  <si>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</si>
  <si>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</si>
  <si>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</si>
  <si>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</si>
  <si>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</si>
  <si>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</si>
  <si>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</si>
  <si>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</si>
  <si>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</si>
  <si>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</si>
  <si>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</si>
  <si>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</si>
  <si>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</si>
  <si>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</si>
  <si>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</si>
  <si>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</si>
  <si>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</si>
  <si>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</si>
  <si>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</si>
  <si>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</si>
  <si>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</si>
  <si>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</si>
  <si>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</si>
  <si>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</si>
  <si>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</si>
  <si>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</si>
  <si>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</si>
  <si>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</si>
  <si>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</si>
  <si>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</si>
  <si>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</si>
  <si>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</si>
  <si>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</si>
  <si>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</si>
  <si>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</si>
  <si>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</si>
  <si>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</si>
  <si>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</si>
  <si>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</si>
  <si>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</si>
  <si>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</si>
  <si>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</si>
  <si>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</si>
  <si>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</si>
  <si>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</si>
  <si>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</si>
  <si>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</si>
  <si>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</si>
  <si>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</si>
  <si>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</si>
  <si>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</si>
  <si>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</si>
  <si>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</si>
  <si>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</si>
  <si>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</si>
  <si>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</si>
  <si>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</si>
  <si>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</si>
  <si>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</si>
  <si>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</si>
  <si>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</si>
  <si>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</si>
  <si>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</si>
  <si>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</si>
  <si>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</si>
  <si>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</si>
  <si>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</si>
  <si>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</si>
  <si>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</si>
  <si>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</si>
  <si>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</si>
  <si>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</si>
  <si>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</si>
  <si>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</si>
  <si>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</si>
  <si>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</si>
  <si>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</si>
  <si>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</si>
  <si>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</si>
  <si>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</si>
  <si>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</si>
  <si>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</si>
  <si>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</si>
  <si>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</si>
  <si>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</si>
  <si>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</si>
  <si>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</si>
  <si>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</si>
  <si>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</si>
  <si>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</si>
  <si>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</si>
  <si>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</si>
  <si>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</si>
  <si>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</si>
  <si>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</si>
  <si>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</si>
  <si>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</si>
  <si>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</si>
  <si>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</si>
  <si>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</si>
  <si>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</si>
  <si>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</si>
  <si>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</si>
  <si>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</si>
  <si>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</si>
  <si>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</si>
  <si>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</si>
  <si>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</si>
  <si>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</si>
  <si>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</si>
  <si>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</si>
  <si>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</si>
  <si>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</si>
  <si>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</si>
  <si>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</si>
  <si>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</si>
  <si>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</si>
  <si>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</si>
  <si>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</si>
  <si>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</si>
  <si>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</si>
  <si>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</si>
  <si>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</si>
  <si>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</si>
  <si>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</si>
  <si>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</si>
  <si>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</si>
  <si>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</si>
  <si>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</si>
  <si>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</si>
  <si>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</si>
  <si>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</si>
  <si>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</si>
  <si>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</si>
  <si>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</si>
  <si>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</si>
  <si>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</si>
  <si>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</si>
  <si>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</si>
  <si>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</si>
  <si>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</si>
  <si>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</si>
  <si>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</si>
  <si>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</si>
  <si>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</si>
  <si>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</si>
  <si>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</si>
  <si>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</si>
  <si>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</si>
  <si>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</si>
  <si>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</si>
  <si>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</si>
  <si>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</si>
  <si>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</si>
  <si>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</si>
  <si>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</si>
  <si>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</si>
  <si>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</si>
  <si>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</si>
  <si>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</si>
  <si>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</si>
  <si>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</si>
  <si>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</si>
  <si>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</si>
  <si>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</si>
  <si>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</si>
  <si>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</si>
  <si>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</si>
  <si>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</si>
  <si>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</si>
  <si>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</si>
  <si>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</si>
  <si>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</si>
  <si>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</si>
  <si>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</si>
  <si>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</si>
  <si>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</si>
  <si>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</si>
  <si>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</si>
  <si>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</si>
  <si>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</si>
  <si>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</si>
  <si>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</si>
  <si>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</si>
  <si>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</si>
  <si>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</si>
  <si>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</si>
  <si>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</si>
  <si>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</si>
  <si>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</si>
  <si>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</si>
  <si>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</si>
  <si>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</si>
  <si>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</si>
  <si>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</si>
  <si>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</si>
  <si>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</si>
  <si>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</si>
  <si>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</si>
  <si>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</si>
  <si>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</si>
  <si>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</si>
  <si>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</si>
  <si>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</si>
  <si>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</si>
  <si>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</si>
  <si>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</si>
  <si>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</si>
  <si>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</si>
  <si>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</si>
  <si>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</si>
  <si>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</si>
  <si>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</si>
  <si>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</si>
  <si>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</si>
  <si>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</si>
  <si>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</si>
  <si>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</si>
  <si>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</si>
  <si>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</si>
  <si>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</si>
  <si>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</si>
  <si>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</si>
  <si>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</si>
  <si>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</si>
  <si>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</si>
  <si>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</si>
  <si>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</si>
  <si>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</si>
  <si>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</si>
  <si>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</si>
  <si>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</si>
  <si>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</si>
  <si>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</si>
  <si>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</si>
  <si>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</si>
  <si>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</si>
  <si>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</si>
  <si>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</si>
  <si>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</si>
  <si>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</si>
  <si>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</si>
  <si>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</si>
  <si>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</si>
  <si>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</si>
  <si>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</si>
  <si>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</si>
  <si>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</si>
  <si>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</si>
  <si>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</si>
  <si>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</si>
  <si>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</si>
  <si>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</si>
  <si>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</si>
  <si>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</si>
  <si>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</si>
  <si>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</si>
  <si>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</si>
  <si>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</si>
  <si>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</si>
  <si>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</si>
  <si>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</si>
  <si>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</si>
  <si>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</si>
  <si>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</si>
  <si>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</si>
  <si>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</si>
  <si>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</si>
  <si>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</si>
  <si>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</si>
  <si>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</si>
  <si>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</si>
  <si>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</si>
  <si>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</si>
  <si>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</si>
  <si>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</si>
  <si>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</si>
  <si>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</si>
  <si>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</si>
  <si>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</si>
  <si>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</si>
  <si>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</si>
  <si>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</si>
  <si>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</si>
  <si>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</si>
  <si>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</si>
  <si>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</si>
  <si>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</si>
  <si>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</si>
  <si>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</si>
  <si>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</si>
  <si>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</si>
  <si>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</si>
  <si>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</si>
  <si>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</si>
  <si>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</si>
  <si>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</si>
  <si>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</si>
  <si>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</si>
  <si>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</si>
  <si>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</si>
  <si>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</si>
  <si>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</si>
  <si>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</si>
  <si>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</si>
  <si>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</si>
  <si>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</si>
  <si>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</si>
  <si>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</si>
  <si>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</si>
  <si>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</si>
  <si>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</si>
  <si>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</si>
  <si>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</si>
  <si>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</si>
  <si>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</si>
  <si>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</si>
  <si>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</si>
  <si>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</si>
  <si>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</si>
  <si>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</si>
  <si>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</si>
  <si>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</si>
  <si>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</si>
  <si>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</si>
  <si>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</si>
  <si>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</si>
  <si>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</si>
  <si>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</si>
  <si>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</si>
  <si>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</si>
  <si>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</si>
  <si>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</si>
  <si>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</si>
  <si>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</si>
  <si>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</si>
  <si>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</si>
  <si>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</si>
  <si>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</si>
  <si>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</si>
  <si>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</si>
  <si>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</si>
  <si>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</si>
  <si>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</si>
  <si>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</si>
  <si>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</si>
  <si>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</si>
  <si>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</si>
  <si>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</si>
  <si>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</si>
  <si>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</si>
  <si>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</si>
  <si>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</si>
  <si>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</si>
  <si>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</si>
  <si>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</si>
  <si>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</si>
  <si>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</si>
  <si>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</si>
  <si>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</si>
  <si>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</si>
  <si>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</si>
  <si>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</si>
  <si>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</si>
  <si>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</si>
  <si>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</si>
  <si>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</si>
  <si>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</si>
  <si>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</si>
  <si>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</si>
  <si>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</si>
  <si>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</si>
  <si>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</si>
  <si>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</si>
  <si>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</si>
  <si>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</si>
  <si>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</si>
  <si>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</si>
  <si>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</si>
  <si>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</si>
  <si>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</si>
  <si>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</si>
  <si>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</si>
  <si>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</si>
  <si>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</si>
  <si>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</si>
  <si>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</si>
  <si>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</si>
  <si>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</si>
  <si>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</si>
  <si>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</si>
  <si>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</si>
  <si>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</si>
  <si>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</si>
  <si>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</si>
  <si>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</si>
  <si>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</si>
  <si>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</si>
  <si>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</si>
  <si>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</si>
  <si>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</si>
  <si>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</si>
  <si>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</si>
  <si>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</si>
  <si>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</si>
  <si>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</si>
  <si>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</si>
  <si>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</si>
  <si>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</si>
  <si>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</si>
  <si>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</si>
  <si>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</si>
  <si>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</si>
  <si>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</si>
  <si>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</si>
  <si>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</si>
  <si>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</si>
  <si>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</si>
  <si>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</si>
  <si>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</si>
  <si>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</si>
  <si>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</si>
  <si>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</si>
  <si>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</si>
  <si>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</si>
  <si>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</si>
  <si>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</si>
  <si>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</si>
  <si>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</si>
  <si>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</si>
  <si>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</si>
  <si>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</si>
  <si>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</si>
  <si>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</si>
  <si>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</si>
  <si>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</si>
  <si>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</si>
  <si>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</si>
  <si>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</si>
  <si>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</si>
  <si>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</si>
  <si>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</si>
  <si>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</si>
  <si>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</si>
  <si>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</si>
  <si>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</si>
  <si>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</si>
  <si>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</si>
  <si>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</si>
  <si>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</si>
  <si>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</si>
  <si>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</si>
  <si>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</si>
  <si>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</si>
  <si>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</si>
  <si>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</si>
  <si>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</si>
  <si>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</si>
  <si>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</si>
  <si>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</si>
  <si>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</si>
  <si>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</si>
  <si>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</si>
  <si>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</si>
  <si>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</si>
  <si>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</si>
  <si>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</si>
  <si>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</si>
  <si>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</si>
  <si>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</si>
  <si>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</si>
  <si>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</si>
  <si>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</si>
  <si>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</si>
  <si>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</si>
  <si>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</si>
  <si>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</si>
  <si>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</si>
  <si>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</si>
  <si>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</si>
  <si>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</si>
  <si>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</si>
  <si>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</si>
  <si>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</si>
  <si>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</si>
  <si>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</si>
  <si>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</si>
  <si>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</si>
  <si>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</si>
  <si>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</si>
  <si>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</si>
  <si>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</si>
  <si>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</si>
  <si>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</si>
  <si>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</si>
  <si>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</si>
  <si>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</si>
  <si>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</si>
  <si>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</si>
  <si>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</si>
  <si>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</si>
  <si>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</si>
  <si>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</si>
  <si>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</si>
  <si>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</si>
  <si>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</si>
  <si>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</si>
  <si>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</si>
  <si>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</si>
  <si>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</si>
  <si>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</si>
  <si>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</si>
  <si>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</si>
  <si>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</si>
  <si>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</si>
  <si>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</si>
  <si>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</si>
  <si>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</si>
  <si>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</si>
  <si>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</si>
  <si>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</si>
  <si>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</si>
  <si>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</si>
  <si>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</si>
  <si>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</si>
  <si>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</si>
  <si>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</si>
  <si>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</si>
  <si>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</si>
  <si>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</si>
  <si>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</si>
  <si>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</si>
  <si>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</si>
  <si>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</si>
  <si>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</si>
  <si>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</si>
  <si>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</si>
  <si>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</si>
  <si>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</si>
  <si>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</si>
  <si>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</si>
  <si>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</si>
  <si>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</si>
  <si>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</si>
  <si>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</si>
  <si>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</si>
  <si>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</si>
  <si>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</si>
  <si>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</si>
  <si>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</si>
  <si>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</si>
  <si>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</si>
  <si>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</si>
  <si>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</si>
  <si>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</si>
  <si>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</si>
  <si>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</si>
  <si>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</si>
  <si>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</si>
  <si>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</si>
  <si>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</si>
  <si>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</si>
  <si>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</si>
  <si>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</si>
  <si>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</si>
  <si>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</si>
  <si>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</si>
  <si>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</si>
  <si>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</si>
  <si>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</si>
  <si>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</si>
  <si>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</si>
  <si>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</si>
  <si>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</si>
  <si>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</si>
  <si>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</si>
  <si>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</si>
  <si>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</si>
  <si>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</si>
  <si>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</si>
  <si>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</si>
  <si>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</si>
  <si>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</si>
  <si>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</si>
  <si>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</si>
  <si>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</si>
  <si>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</si>
  <si>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</si>
  <si>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</si>
  <si>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</si>
  <si>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</si>
  <si>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</si>
  <si>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</si>
  <si>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</si>
  <si>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</si>
  <si>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</si>
  <si>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</si>
  <si>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</si>
  <si>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</si>
  <si>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</si>
  <si>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</si>
  <si>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</si>
  <si>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</si>
  <si>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</si>
  <si>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</si>
  <si>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</si>
  <si>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</si>
  <si>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</si>
  <si>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</si>
  <si>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</si>
  <si>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</si>
  <si>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</si>
  <si>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</si>
  <si>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</si>
  <si>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</si>
  <si>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</si>
  <si>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</si>
  <si>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</si>
  <si>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</si>
  <si>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</si>
  <si>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</si>
  <si>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</si>
  <si>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</si>
  <si>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</si>
  <si>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</si>
  <si>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</si>
  <si>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</si>
  <si>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</si>
  <si>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</si>
  <si>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</si>
  <si>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</si>
  <si>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</si>
  <si>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</si>
  <si>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</si>
  <si>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</si>
  <si>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</si>
  <si>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</si>
  <si>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</si>
  <si>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</si>
  <si>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</si>
  <si>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</si>
  <si>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</si>
  <si>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</si>
  <si>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</si>
  <si>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</si>
  <si>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</si>
  <si>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</si>
  <si>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</si>
  <si>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</si>
  <si>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</si>
  <si>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</si>
  <si>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</si>
  <si>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</si>
  <si>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</si>
  <si>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</si>
  <si>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</si>
  <si>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</si>
  <si>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</si>
  <si>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</si>
  <si>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</si>
  <si>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</si>
  <si>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</si>
  <si>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</si>
  <si>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</si>
  <si>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</si>
  <si>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</si>
  <si>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</si>
  <si>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</si>
  <si>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</si>
  <si>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</si>
  <si>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</si>
  <si>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</si>
  <si>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</si>
  <si>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</si>
  <si>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</si>
  <si>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</si>
  <si>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</si>
  <si>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</si>
  <si>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</si>
  <si>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</si>
  <si>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</si>
  <si>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</si>
  <si>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</si>
  <si>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</si>
  <si>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</si>
  <si>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</si>
  <si>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</si>
  <si>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</si>
  <si>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</si>
  <si>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</si>
  <si>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</si>
  <si>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</si>
  <si>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</si>
  <si>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</si>
  <si>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</si>
  <si>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</si>
  <si>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</si>
  <si>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</si>
  <si>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</si>
  <si>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</si>
  <si>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</si>
  <si>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</si>
  <si>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</si>
  <si>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</si>
  <si>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</si>
  <si>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</si>
  <si>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</si>
  <si>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</si>
  <si>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</si>
  <si>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</si>
  <si>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</si>
  <si>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</si>
  <si>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</si>
  <si>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</si>
  <si>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</si>
  <si>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</si>
  <si>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</si>
  <si>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</si>
  <si>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</si>
  <si>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</si>
  <si>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</si>
  <si>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</si>
  <si>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</si>
  <si>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</si>
  <si>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</si>
  <si>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</si>
  <si>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</si>
  <si>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</si>
  <si>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</si>
  <si>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</si>
  <si>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</si>
  <si>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</si>
  <si>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</si>
  <si>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</si>
  <si>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</si>
  <si>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</si>
  <si>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</si>
  <si>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</si>
  <si>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</si>
  <si>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</si>
  <si>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</si>
  <si>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</si>
  <si>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</si>
  <si>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</si>
  <si>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</si>
  <si>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</si>
  <si>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</si>
  <si>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</si>
  <si>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</si>
  <si>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</si>
  <si>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</si>
  <si>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</si>
  <si>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</si>
  <si>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</si>
  <si>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</si>
  <si>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</si>
  <si>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</si>
  <si>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</si>
  <si>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</si>
  <si>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</si>
  <si>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</si>
  <si>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</si>
  <si>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</si>
  <si>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</si>
  <si>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</si>
  <si>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</si>
  <si>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</si>
  <si>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</si>
  <si>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</si>
  <si>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</si>
  <si>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</si>
  <si>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</si>
  <si>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</si>
  <si>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</si>
  <si>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</si>
  <si>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</si>
  <si>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</si>
  <si>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</si>
  <si>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</si>
  <si>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</si>
  <si>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</si>
  <si>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</si>
  <si>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</si>
  <si>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</si>
  <si>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</si>
  <si>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</si>
  <si>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</si>
  <si>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</si>
  <si>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</si>
  <si>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</si>
  <si>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</si>
  <si>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</si>
  <si>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</si>
  <si>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</si>
  <si>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</si>
  <si>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</si>
  <si>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</si>
  <si>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</si>
  <si>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</si>
  <si>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</si>
  <si>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</si>
  <si>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</si>
  <si>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</si>
  <si>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</si>
  <si>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</si>
  <si>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</si>
  <si>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</si>
  <si>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</si>
  <si>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</si>
  <si>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</si>
  <si>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</si>
  <si>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</si>
  <si>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</si>
  <si>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</si>
  <si>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</si>
  <si>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</si>
  <si>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</si>
  <si>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</si>
  <si>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</si>
  <si>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</si>
  <si>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</si>
  <si>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</si>
  <si>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</si>
  <si>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</si>
  <si>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</si>
  <si>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</si>
  <si>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</si>
  <si>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</si>
  <si>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</si>
  <si>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</si>
  <si>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</si>
  <si>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</si>
  <si>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</si>
  <si>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</si>
  <si>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</si>
  <si>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</si>
  <si>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</si>
  <si>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</si>
  <si>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</si>
  <si>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</si>
  <si>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</si>
  <si>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</si>
  <si>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</si>
  <si>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</si>
  <si>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</si>
  <si>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</si>
  <si>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</si>
  <si>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</si>
  <si>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</si>
  <si>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</si>
  <si>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</si>
  <si>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</si>
  <si>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</si>
  <si>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</si>
  <si>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</si>
  <si>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</si>
  <si>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</si>
  <si>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</si>
  <si>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</si>
  <si>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</si>
  <si>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</si>
  <si>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</si>
  <si>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</si>
  <si>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</si>
  <si>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</si>
  <si>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</si>
  <si>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</si>
  <si>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</si>
  <si>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</si>
  <si>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</si>
  <si>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</si>
  <si>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</si>
  <si>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</si>
  <si>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</si>
  <si>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</si>
  <si>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</si>
  <si>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</si>
  <si>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</si>
  <si>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</si>
  <si>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</si>
  <si>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</si>
  <si>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</si>
  <si>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</si>
  <si>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</si>
  <si>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</si>
  <si>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</si>
  <si>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</si>
  <si>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</si>
  <si>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</si>
  <si>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</si>
  <si>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</si>
  <si>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</si>
  <si>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</si>
  <si>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</si>
  <si>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</si>
  <si>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</si>
  <si>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</si>
  <si>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</si>
  <si>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</si>
  <si>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</si>
  <si>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</si>
  <si>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</si>
  <si>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</si>
  <si>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</si>
  <si>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</si>
  <si>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</si>
  <si>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</si>
  <si>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</si>
  <si>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</si>
  <si>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</si>
  <si>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</si>
  <si>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</si>
  <si>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</si>
  <si>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</si>
  <si>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</si>
  <si>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</si>
  <si>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</si>
  <si>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</si>
  <si>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</si>
  <si>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</si>
  <si>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</si>
  <si>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</si>
  <si>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</si>
  <si>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</si>
  <si>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</si>
  <si>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</si>
  <si>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</si>
  <si>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</si>
  <si>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</si>
  <si>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</si>
  <si>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</si>
  <si>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</si>
  <si>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</si>
  <si>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</si>
  <si>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</si>
  <si>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</si>
  <si>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</si>
  <si>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</si>
  <si>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</si>
  <si>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</si>
  <si>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</si>
  <si>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</si>
  <si>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</si>
  <si>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</si>
  <si>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</si>
  <si>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</si>
  <si>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</si>
  <si>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</si>
  <si>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</si>
  <si>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</si>
  <si>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</si>
  <si>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</si>
  <si>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</si>
  <si>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</si>
  <si>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</si>
  <si>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</si>
  <si>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</si>
  <si>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</si>
  <si>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</si>
  <si>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</si>
  <si>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</si>
  <si>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</si>
  <si>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</si>
  <si>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</si>
  <si>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</si>
  <si>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</si>
  <si>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</si>
  <si>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</si>
  <si>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</si>
  <si>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</si>
  <si>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</si>
  <si>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</si>
  <si>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</si>
  <si>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</si>
  <si>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</si>
  <si>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</si>
  <si>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</si>
  <si>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</si>
  <si>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</si>
  <si>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</si>
  <si>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</si>
  <si>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</si>
  <si>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</si>
  <si>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</si>
  <si>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</si>
  <si>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</si>
  <si>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</si>
  <si>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</si>
  <si>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</si>
  <si>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</si>
  <si>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</si>
  <si>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</si>
  <si>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</si>
  <si>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</si>
  <si>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</si>
  <si>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</si>
  <si>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</si>
  <si>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</si>
  <si>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</si>
  <si>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</si>
  <si>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</si>
  <si>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</si>
  <si>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</si>
  <si>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</si>
  <si>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</si>
  <si>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</si>
  <si>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</si>
  <si>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</si>
  <si>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</si>
  <si>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</si>
  <si>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</si>
  <si>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</si>
  <si>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</si>
  <si>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</si>
  <si>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</si>
  <si>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</si>
  <si>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</si>
  <si>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</si>
  <si>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</si>
  <si>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</si>
  <si>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</si>
  <si>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</si>
  <si>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</si>
  <si>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</si>
  <si>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</si>
  <si>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</si>
  <si>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</si>
  <si>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</si>
  <si>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</si>
  <si>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</si>
  <si>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</si>
  <si>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</si>
  <si>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</si>
  <si>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</si>
  <si>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</si>
  <si>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</si>
  <si>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</si>
  <si>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</si>
  <si>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</si>
  <si>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</si>
  <si>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</si>
  <si>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</si>
  <si>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</si>
  <si>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</si>
  <si>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</si>
  <si>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</si>
  <si>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</si>
  <si>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</si>
  <si>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</si>
  <si>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</si>
  <si>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</si>
  <si>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</si>
  <si>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</si>
  <si>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</si>
  <si>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</si>
  <si>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</si>
  <si>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</si>
  <si>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</si>
  <si>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</si>
  <si>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</si>
  <si>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</si>
  <si>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</si>
  <si>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</si>
  <si>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</si>
  <si>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</si>
  <si>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</si>
  <si>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</si>
  <si>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</si>
  <si>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</si>
  <si>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</si>
  <si>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</si>
  <si>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</si>
  <si>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</si>
  <si>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</si>
  <si>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</si>
  <si>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</si>
  <si>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</si>
  <si>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</si>
  <si>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</si>
  <si>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</si>
  <si>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</si>
  <si>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</si>
  <si>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</si>
  <si>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</si>
  <si>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</si>
  <si>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</si>
  <si>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</si>
  <si>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</si>
  <si>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</si>
  <si>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</si>
  <si>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</si>
  <si>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</si>
  <si>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</si>
  <si>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</si>
  <si>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</si>
  <si>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</si>
  <si>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</si>
  <si>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</si>
  <si>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</si>
  <si>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</si>
  <si>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</si>
  <si>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</si>
  <si>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</si>
  <si>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</si>
  <si>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</si>
  <si>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</si>
  <si>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</si>
  <si>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</si>
  <si>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</si>
  <si>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</si>
  <si>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</si>
  <si>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</si>
  <si>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</si>
  <si>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</si>
  <si>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</si>
  <si>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</si>
  <si>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</si>
  <si>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</si>
  <si>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</si>
  <si>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</si>
  <si>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</si>
  <si>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</si>
  <si>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</si>
  <si>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</si>
  <si>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</si>
  <si>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</si>
  <si>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</si>
  <si>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</si>
  <si>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</si>
  <si>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</si>
  <si>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</si>
  <si>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</si>
  <si>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</si>
  <si>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</si>
  <si>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</si>
  <si>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</si>
  <si>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</si>
  <si>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</si>
  <si>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</si>
  <si>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</si>
  <si>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</si>
  <si>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</si>
  <si>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</si>
  <si>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</si>
  <si>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</si>
  <si>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</si>
  <si>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</si>
  <si>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</si>
  <si>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</si>
  <si>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</si>
  <si>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</si>
  <si>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</si>
  <si>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</si>
  <si>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</si>
  <si>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</si>
  <si>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</si>
  <si>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</si>
  <si>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</si>
  <si>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</si>
  <si>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</si>
  <si>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</si>
  <si>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</si>
  <si>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</si>
  <si>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</si>
  <si>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</si>
  <si>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</si>
  <si>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</si>
  <si>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</si>
  <si>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</si>
  <si>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</si>
  <si>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</si>
  <si>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</si>
  <si>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</si>
  <si>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</si>
  <si>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</si>
  <si>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</si>
  <si>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</si>
  <si>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</si>
  <si>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</si>
  <si>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</si>
  <si>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</si>
  <si>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</si>
  <si>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</si>
  <si>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</si>
  <si>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</si>
  <si>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</si>
  <si>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</si>
  <si>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</si>
  <si>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</si>
  <si>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</si>
  <si>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</si>
  <si>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</si>
  <si>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</si>
  <si>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</si>
  <si>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</si>
  <si>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</si>
  <si>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</si>
  <si>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</si>
  <si>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</si>
  <si>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</si>
  <si>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</si>
  <si>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</si>
  <si>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</si>
  <si>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</si>
  <si>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</si>
  <si>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</si>
  <si>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</si>
  <si>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</si>
  <si>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</si>
  <si>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</si>
  <si>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</si>
  <si>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</si>
  <si>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</si>
  <si>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</si>
  <si>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</si>
  <si>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</si>
  <si>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</si>
  <si>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</si>
  <si>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</si>
  <si>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</si>
  <si>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</si>
  <si>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</si>
  <si>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</si>
  <si>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</si>
  <si>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</si>
  <si>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</si>
  <si>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</si>
  <si>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</si>
  <si>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</si>
  <si>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</si>
  <si>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</si>
  <si>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</si>
  <si>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</si>
  <si>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</si>
  <si>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</si>
  <si>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</si>
  <si>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</si>
  <si>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</si>
  <si>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</si>
  <si>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</si>
  <si>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</si>
  <si>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</si>
  <si>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</si>
  <si>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</si>
  <si>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</si>
  <si>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</si>
  <si>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</si>
  <si>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</si>
  <si>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</si>
  <si>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</si>
  <si>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</si>
  <si>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</si>
  <si>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</si>
  <si>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</si>
  <si>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</si>
  <si>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</si>
  <si>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</si>
  <si>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</si>
  <si>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</si>
  <si>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</si>
  <si>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</si>
  <si>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</si>
  <si>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</si>
  <si>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</si>
  <si>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</si>
  <si>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</si>
  <si>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</si>
  <si>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</si>
  <si>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</si>
  <si>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</si>
  <si>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</si>
  <si>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</si>
  <si>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</si>
  <si>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</si>
  <si>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</si>
  <si>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</si>
  <si>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</si>
  <si>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</si>
  <si>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</si>
  <si>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</si>
  <si>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</si>
  <si>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</si>
  <si>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</si>
  <si>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</si>
  <si>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</si>
  <si>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</si>
  <si>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</si>
  <si>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</si>
  <si>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</si>
  <si>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</si>
  <si>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</si>
  <si>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</si>
  <si>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</si>
  <si>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</si>
  <si>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</si>
  <si>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</si>
  <si>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</si>
  <si>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</si>
  <si>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</si>
  <si>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</si>
  <si>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</si>
  <si>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</si>
  <si>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</si>
  <si>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</si>
  <si>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</si>
  <si>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</si>
  <si>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</si>
  <si>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</si>
  <si>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</si>
  <si>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</si>
  <si>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</si>
  <si>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</si>
  <si>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</si>
  <si>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</si>
  <si>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</si>
  <si>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</si>
  <si>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</si>
  <si>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</si>
  <si>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</si>
  <si>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</si>
  <si>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</si>
  <si>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</si>
  <si>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</si>
  <si>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</si>
  <si>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</si>
  <si>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</si>
  <si>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</si>
  <si>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</si>
  <si>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</si>
  <si>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</si>
  <si>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</si>
  <si>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</si>
  <si>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</si>
  <si>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</si>
  <si>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</si>
  <si>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</si>
  <si>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</si>
  <si>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</si>
  <si>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</si>
  <si>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</si>
  <si>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</si>
  <si>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</si>
  <si>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</si>
  <si>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</si>
  <si>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</si>
  <si>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</si>
  <si>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</si>
  <si>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</si>
  <si>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</si>
  <si>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</si>
  <si>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</si>
  <si>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</si>
  <si>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</si>
  <si>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</si>
  <si>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</si>
  <si>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</si>
  <si>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</si>
  <si>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</si>
  <si>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</si>
  <si>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</si>
  <si>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</si>
  <si>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</si>
  <si>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</si>
  <si>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</si>
  <si>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</si>
  <si>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</si>
  <si>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</si>
  <si>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</si>
  <si>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</si>
  <si>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</si>
  <si>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</si>
  <si>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</si>
  <si>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</si>
  <si>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</si>
  <si>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</si>
  <si>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</si>
  <si>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</si>
  <si>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</si>
  <si>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</si>
  <si>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</si>
  <si>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</si>
  <si>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</si>
  <si>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</si>
  <si>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</si>
  <si>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</si>
  <si>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</si>
  <si>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</si>
  <si>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</si>
  <si>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</si>
  <si>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</si>
  <si>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</si>
  <si>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</si>
  <si>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</si>
  <si>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</si>
  <si>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</si>
  <si>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</si>
  <si>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</si>
  <si>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</si>
  <si>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</si>
  <si>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</si>
  <si>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</si>
  <si>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</si>
  <si>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</si>
  <si>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</si>
  <si>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</si>
  <si>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</si>
  <si>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</si>
  <si>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</si>
  <si>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</si>
  <si>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</si>
  <si>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</si>
  <si>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</si>
  <si>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</si>
  <si>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</si>
  <si>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</si>
  <si>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</si>
  <si>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</si>
  <si>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</si>
  <si>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</si>
  <si>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</si>
  <si>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</si>
  <si>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</si>
  <si>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</si>
  <si>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</si>
  <si>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</si>
  <si>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</si>
  <si>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</si>
  <si>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</si>
  <si>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</si>
  <si>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</si>
  <si>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</si>
  <si>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</si>
  <si>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</si>
  <si>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</si>
  <si>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</si>
  <si>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</si>
  <si>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</si>
  <si>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</si>
  <si>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</si>
  <si>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</si>
  <si>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</si>
  <si>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</si>
  <si>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</si>
  <si>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</si>
  <si>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</si>
  <si>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</si>
  <si>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</si>
  <si>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</si>
  <si>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</si>
  <si>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</si>
  <si>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</si>
  <si>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</si>
  <si>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</si>
  <si>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</si>
  <si>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</si>
  <si>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</si>
  <si>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</si>
  <si>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</si>
  <si>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</si>
  <si>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</si>
  <si>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</si>
  <si>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</si>
  <si>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</si>
  <si>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</si>
  <si>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</si>
  <si>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</si>
  <si>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</si>
  <si>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</si>
  <si>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</si>
  <si>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</si>
  <si>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</si>
  <si>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</si>
  <si>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</si>
  <si>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</si>
  <si>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</si>
  <si>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</si>
  <si>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</si>
  <si>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</si>
  <si>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</si>
  <si>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</si>
  <si>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</si>
  <si>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</si>
  <si>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</si>
  <si>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</si>
  <si>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</si>
  <si>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</si>
  <si>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</si>
  <si>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</si>
  <si>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</si>
  <si>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</si>
  <si>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</si>
  <si>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</si>
  <si>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</si>
  <si>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</si>
  <si>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</si>
  <si>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</si>
  <si>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</si>
  <si>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</si>
  <si>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</si>
  <si>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</si>
  <si>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</si>
  <si>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</si>
  <si>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</si>
  <si>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</si>
  <si>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</si>
  <si>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</si>
  <si>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</si>
  <si>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</si>
  <si>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</si>
  <si>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</si>
  <si>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</si>
  <si>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</si>
  <si>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</si>
  <si>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</si>
  <si>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</si>
  <si>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</si>
  <si>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</si>
  <si>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</si>
  <si>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</si>
  <si>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</si>
  <si>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</si>
  <si>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</si>
  <si>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</si>
  <si>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</si>
  <si>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</si>
  <si>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</si>
  <si>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</si>
  <si>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</si>
  <si>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</si>
  <si>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</si>
  <si>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</si>
  <si>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</si>
  <si>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</si>
  <si>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</si>
  <si>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</si>
  <si>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</si>
  <si>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</si>
  <si>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</si>
  <si>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</si>
  <si>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</si>
  <si>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</si>
  <si>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</si>
  <si>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</si>
  <si>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</si>
  <si>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</si>
  <si>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</si>
  <si>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</si>
  <si>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</si>
  <si>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</si>
  <si>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</si>
  <si>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</si>
  <si>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</si>
  <si>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</si>
  <si>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</si>
  <si>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</si>
  <si>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</si>
  <si>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</si>
  <si>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</si>
  <si>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</si>
  <si>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</si>
  <si>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</si>
  <si>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</si>
  <si>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</si>
  <si>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</si>
  <si>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</si>
  <si>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</si>
  <si>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</si>
  <si>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</si>
  <si>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</si>
  <si>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</si>
  <si>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</si>
  <si>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</si>
  <si>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</si>
  <si>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</si>
  <si>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</si>
  <si>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</si>
  <si>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</si>
  <si>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</si>
  <si>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</si>
  <si>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</si>
  <si>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</si>
  <si>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</si>
  <si>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</si>
  <si>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</si>
  <si>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</si>
  <si>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</si>
  <si>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</si>
  <si>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</si>
  <si>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</si>
  <si>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</si>
  <si>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</si>
  <si>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</si>
  <si>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</si>
  <si>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</si>
  <si>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</si>
  <si>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</si>
  <si>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</si>
  <si>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</si>
  <si>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</si>
  <si>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</si>
  <si>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</si>
  <si>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</si>
  <si>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</si>
  <si>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</si>
  <si>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</si>
  <si>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</si>
  <si>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</si>
  <si>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</si>
  <si>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</si>
  <si>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</si>
  <si>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</si>
  <si>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</si>
  <si>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</si>
  <si>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</si>
  <si>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</si>
  <si>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</si>
  <si>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</si>
  <si>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</si>
  <si>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</si>
  <si>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</si>
  <si>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</si>
  <si>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</si>
  <si>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</si>
  <si>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</si>
  <si>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</si>
  <si>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</si>
  <si>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</si>
  <si>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</si>
  <si>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</si>
  <si>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</si>
  <si>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</si>
  <si>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</si>
  <si>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</si>
  <si>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</si>
  <si>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</si>
  <si>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</si>
  <si>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</si>
  <si>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</si>
  <si>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</si>
  <si>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</si>
  <si>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</si>
  <si>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</si>
  <si>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</si>
  <si>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</si>
  <si>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</si>
  <si>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</si>
  <si>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</si>
  <si>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</si>
  <si>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</si>
  <si>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</si>
  <si>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</si>
  <si>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</si>
  <si>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</si>
  <si>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</si>
  <si>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</si>
  <si>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</si>
  <si>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</si>
  <si>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</si>
  <si>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</si>
  <si>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</si>
  <si>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</si>
  <si>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</si>
  <si>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</si>
  <si>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</si>
  <si>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</si>
  <si>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</si>
  <si>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</si>
  <si>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</si>
  <si>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</si>
  <si>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</si>
  <si>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</si>
  <si>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</si>
  <si>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</si>
  <si>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</si>
  <si>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</si>
  <si>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</si>
  <si>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</si>
  <si>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</si>
  <si>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</si>
  <si>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</si>
  <si>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</si>
  <si>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</si>
  <si>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</si>
  <si>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</si>
  <si>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</si>
  <si>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</si>
  <si>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</si>
  <si>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</si>
  <si>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</si>
  <si>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</si>
  <si>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</si>
  <si>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</si>
  <si>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</si>
  <si>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</si>
  <si>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</si>
  <si>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</si>
  <si>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</si>
  <si>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</si>
  <si>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</si>
  <si>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</si>
  <si>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</si>
  <si>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</si>
  <si>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</si>
  <si>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</si>
  <si>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</si>
  <si>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</si>
  <si>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</si>
  <si>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</si>
  <si>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</si>
  <si>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</si>
  <si>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</si>
  <si>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</si>
  <si>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</si>
  <si>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</si>
  <si>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</si>
  <si>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</si>
  <si>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</si>
  <si>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</si>
  <si>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</si>
  <si>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</si>
  <si>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</si>
  <si>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</si>
  <si>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</si>
  <si>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</si>
  <si>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</si>
  <si>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</si>
  <si>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</si>
  <si>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</si>
  <si>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</si>
  <si>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</si>
  <si>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</si>
  <si>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</si>
  <si>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</si>
  <si>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</si>
  <si>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</si>
  <si>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</si>
  <si>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</si>
  <si>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</si>
  <si>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</si>
  <si>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</si>
  <si>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</si>
  <si>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</si>
  <si>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</si>
  <si>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</si>
  <si>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</si>
  <si>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</si>
  <si>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</si>
  <si>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</si>
  <si>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</si>
  <si>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</si>
  <si>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</si>
  <si>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</si>
  <si>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</si>
  <si>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</si>
  <si>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</si>
  <si>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</si>
  <si>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</si>
  <si>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</si>
  <si>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</si>
  <si>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</si>
  <si>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</si>
  <si>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</si>
  <si>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</si>
  <si>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</si>
  <si>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</si>
  <si>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</si>
  <si>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</si>
  <si>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</si>
  <si>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</si>
  <si>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</si>
  <si>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</si>
  <si>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</si>
  <si>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</si>
  <si>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</si>
  <si>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</si>
  <si>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</si>
  <si>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</si>
  <si>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</si>
  <si>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</si>
  <si>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</si>
  <si>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</si>
  <si>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</si>
  <si>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</si>
  <si>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</si>
  <si>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</si>
  <si>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</si>
  <si>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</si>
  <si>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</si>
  <si>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</si>
  <si>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</si>
  <si>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</si>
  <si>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</si>
  <si>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</si>
  <si>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</si>
  <si>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</si>
  <si>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</si>
  <si>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</si>
  <si>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</si>
  <si>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</si>
  <si>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</si>
  <si>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</si>
  <si>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</si>
  <si>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</si>
  <si>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</si>
  <si>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</si>
  <si>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</si>
  <si>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</si>
  <si>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</si>
  <si>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</si>
  <si>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</si>
  <si>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</si>
  <si>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</si>
  <si>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</si>
  <si>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</si>
  <si>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</si>
  <si>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</si>
  <si>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</si>
  <si>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</si>
  <si>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</si>
  <si>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</si>
  <si>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</si>
  <si>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</si>
  <si>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</si>
  <si>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</si>
  <si>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</si>
  <si>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</si>
  <si>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</si>
  <si>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</si>
  <si>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</si>
  <si>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</si>
  <si>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</si>
  <si>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</si>
  <si>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</si>
  <si>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</si>
  <si>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</si>
  <si>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</si>
  <si>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</si>
  <si>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</si>
  <si>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</si>
  <si>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</si>
  <si>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</si>
  <si>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</si>
  <si>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</si>
  <si>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</si>
  <si>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</si>
  <si>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</si>
  <si>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</si>
  <si>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</si>
  <si>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</si>
  <si>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</si>
  <si>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</si>
  <si>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</si>
  <si>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</si>
  <si>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</si>
  <si>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</si>
  <si>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</si>
  <si>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</si>
  <si>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</si>
  <si>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</si>
  <si>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</si>
  <si>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</si>
  <si>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</si>
  <si>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</si>
  <si>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</si>
  <si>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</si>
  <si>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</si>
  <si>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</si>
  <si>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</si>
  <si>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</si>
  <si>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</si>
  <si>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</si>
  <si>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</si>
  <si>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</si>
  <si>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</si>
  <si>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</si>
  <si>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</si>
  <si>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</si>
  <si>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</si>
  <si>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</si>
  <si>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</si>
  <si>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</si>
  <si>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</si>
  <si>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</si>
  <si>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</si>
  <si>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</si>
  <si>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</si>
  <si>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</si>
  <si>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</si>
  <si>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</si>
  <si>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</si>
  <si>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</si>
  <si>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</si>
  <si>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</si>
  <si>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</si>
  <si>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</si>
  <si>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</si>
  <si>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</si>
  <si>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</si>
  <si>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</si>
  <si>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</si>
  <si>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</si>
  <si>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</si>
  <si>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</si>
  <si>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</si>
  <si>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</si>
  <si>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</si>
  <si>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</si>
  <si>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</si>
  <si>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</si>
  <si>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</si>
  <si>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</si>
  <si>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</si>
  <si>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</si>
  <si>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</si>
  <si>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</si>
  <si>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</si>
  <si>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</si>
  <si>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</si>
  <si>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</si>
  <si>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</si>
  <si>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</si>
  <si>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</si>
  <si>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</si>
  <si>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</si>
  <si>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</si>
  <si>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</si>
  <si>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</si>
  <si>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</si>
  <si>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</si>
  <si>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</si>
  <si>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</si>
  <si>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</si>
  <si>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</si>
  <si>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</si>
  <si>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</si>
  <si>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</si>
  <si>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</si>
  <si>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</si>
  <si>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</si>
  <si>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</si>
  <si>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</si>
  <si>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</si>
  <si>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</si>
  <si>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</si>
  <si>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</si>
  <si>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</si>
  <si>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</si>
  <si>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</si>
  <si>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</si>
  <si>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</si>
  <si>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</si>
  <si>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</si>
  <si>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</si>
  <si>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</si>
  <si>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</si>
  <si>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</si>
  <si>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</si>
  <si>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</si>
  <si>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</si>
  <si>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</si>
  <si>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</si>
  <si>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</si>
  <si>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</si>
  <si>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</si>
  <si>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</si>
  <si>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</si>
  <si>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</si>
  <si>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</si>
  <si>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</si>
  <si>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</si>
  <si>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</si>
  <si>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</si>
  <si>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</si>
  <si>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</si>
  <si>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</si>
  <si>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</si>
  <si>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</si>
  <si>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</si>
  <si>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</si>
  <si>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</si>
  <si>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</si>
  <si>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</si>
  <si>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</si>
  <si>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</si>
  <si>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</si>
  <si>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</si>
  <si>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</si>
  <si>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</si>
  <si>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</si>
  <si>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</si>
  <si>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</si>
  <si>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</si>
  <si>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</si>
  <si>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</si>
  <si>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</si>
  <si>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</si>
  <si>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</si>
  <si>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</si>
  <si>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</si>
  <si>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</si>
  <si>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</si>
  <si>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</si>
  <si>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</si>
  <si>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</si>
  <si>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</si>
  <si>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</si>
  <si>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</si>
  <si>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</si>
  <si>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</si>
  <si>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</si>
  <si>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</si>
  <si>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</si>
  <si>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</si>
  <si>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</si>
  <si>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</si>
  <si>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</si>
  <si>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</si>
  <si>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</si>
  <si>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</si>
  <si>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</si>
  <si>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</si>
  <si>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</si>
  <si>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</si>
  <si>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</si>
  <si>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</si>
  <si>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</si>
  <si>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</si>
  <si>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</si>
  <si>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</si>
  <si>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</si>
  <si>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</si>
  <si>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</si>
  <si>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</si>
  <si>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</si>
  <si>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</si>
  <si>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</si>
  <si>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</si>
  <si>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</si>
  <si>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</si>
  <si>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</si>
  <si>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</si>
  <si>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</si>
  <si>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</si>
  <si>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</si>
  <si>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</si>
  <si>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</si>
  <si>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</si>
  <si>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</si>
  <si>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</si>
  <si>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</si>
  <si>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</si>
  <si>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</si>
  <si>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</si>
  <si>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</si>
  <si>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</si>
  <si>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</si>
  <si>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</si>
  <si>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</si>
  <si>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</si>
  <si>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</si>
  <si>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</si>
  <si>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</si>
  <si>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</si>
  <si>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</si>
  <si>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</si>
  <si>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</si>
  <si>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</si>
  <si>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</si>
  <si>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</si>
  <si>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</si>
  <si>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</si>
  <si>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</si>
  <si>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</si>
  <si>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</si>
  <si>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</si>
  <si>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</si>
  <si>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</si>
  <si>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</si>
  <si>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</si>
  <si>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</si>
  <si>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</si>
  <si>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</si>
  <si>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</si>
  <si>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</si>
  <si>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</si>
  <si>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</si>
  <si>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</si>
  <si>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</si>
  <si>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</si>
  <si>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</si>
  <si>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</si>
  <si>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</si>
  <si>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</si>
  <si>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</si>
  <si>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</si>
  <si>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</si>
  <si>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</si>
  <si>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</si>
  <si>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</si>
  <si>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</si>
  <si>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</si>
  <si>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</si>
  <si>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</si>
  <si>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</si>
  <si>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</si>
  <si>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</si>
  <si>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</si>
  <si>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</si>
  <si>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</si>
  <si>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</si>
  <si>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</si>
  <si>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</si>
  <si>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</si>
  <si>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</si>
  <si>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</si>
  <si>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</si>
  <si>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</si>
  <si>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</si>
  <si>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</si>
  <si>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</si>
  <si>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</si>
  <si>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</si>
  <si>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</si>
  <si>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</si>
  <si>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</si>
  <si>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</si>
  <si>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</si>
  <si>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</si>
  <si>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</si>
  <si>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</si>
  <si>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</si>
  <si>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</si>
  <si>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</si>
  <si>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</si>
  <si>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</si>
  <si>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</si>
  <si>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</si>
  <si>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</si>
  <si>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</si>
  <si>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</si>
  <si>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</si>
  <si>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</si>
  <si>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</si>
  <si>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</si>
  <si>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</si>
  <si>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</si>
  <si>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</si>
  <si>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</si>
  <si>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</si>
  <si>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</si>
  <si>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</si>
  <si>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</si>
  <si>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</si>
  <si>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</si>
  <si>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</si>
  <si>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</si>
  <si>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</si>
  <si>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</si>
  <si>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</si>
  <si>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</si>
  <si>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</si>
  <si>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</si>
  <si>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</si>
  <si>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</si>
  <si>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</si>
  <si>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</si>
  <si>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</si>
  <si>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</si>
  <si>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</si>
  <si>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</si>
  <si>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</si>
  <si>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</si>
  <si>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</si>
  <si>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</si>
  <si>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</si>
  <si>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</si>
  <si>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</si>
  <si>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</si>
  <si>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</si>
  <si>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</si>
  <si>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</si>
  <si>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</si>
  <si>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</si>
  <si>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</si>
  <si>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</si>
  <si>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</si>
  <si>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</si>
  <si>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</si>
  <si>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</si>
  <si>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</si>
  <si>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</si>
  <si>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</si>
  <si>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</si>
  <si>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</si>
  <si>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</si>
  <si>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</si>
  <si>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</si>
  <si>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</si>
  <si>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</si>
  <si>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</si>
  <si>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</si>
  <si>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</si>
  <si>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</si>
  <si>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</si>
  <si>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</si>
  <si>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</si>
  <si>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</si>
  <si>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</si>
  <si>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</si>
  <si>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</si>
  <si>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</si>
  <si>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</si>
  <si>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</si>
  <si>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</si>
  <si>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</si>
  <si>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</si>
  <si>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</si>
  <si>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</si>
  <si>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</si>
  <si>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</si>
  <si>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</si>
  <si>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</si>
  <si>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</si>
  <si>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</si>
  <si>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</si>
  <si>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</si>
  <si>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</si>
  <si>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</si>
  <si>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</si>
  <si>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</si>
  <si>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</si>
  <si>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</si>
  <si>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</si>
  <si>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</si>
  <si>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</si>
  <si>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</si>
  <si>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</si>
  <si>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</si>
  <si>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</si>
  <si>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</si>
  <si>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</si>
  <si>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</si>
  <si>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</si>
  <si>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</si>
  <si>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</si>
  <si>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</si>
  <si>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</si>
  <si>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</si>
  <si>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</si>
  <si>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</si>
  <si>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</si>
  <si>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</si>
  <si>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</si>
  <si>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</si>
  <si>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</si>
  <si>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</si>
  <si>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</si>
  <si>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</si>
  <si>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</si>
  <si>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</si>
  <si>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</si>
  <si>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</si>
  <si>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</si>
  <si>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</si>
  <si>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</si>
  <si>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</si>
  <si>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</si>
  <si>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</si>
  <si>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</si>
  <si>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</si>
  <si>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</si>
  <si>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</si>
  <si>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</si>
  <si>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</si>
  <si>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</si>
  <si>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</si>
  <si>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</si>
  <si>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</si>
  <si>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</si>
  <si>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</si>
  <si>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</si>
  <si>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</si>
  <si>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</si>
  <si>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</si>
  <si>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</si>
  <si>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</si>
  <si>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</si>
  <si>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</si>
  <si>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</si>
  <si>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</si>
  <si>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</si>
  <si>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</si>
  <si>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</si>
  <si>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</si>
  <si>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</si>
  <si>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</si>
  <si>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</si>
  <si>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</si>
  <si>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</si>
  <si>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</si>
  <si>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</si>
  <si>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</si>
  <si>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</si>
  <si>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</si>
  <si>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</si>
  <si>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</si>
  <si>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</si>
  <si>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</si>
  <si>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</si>
  <si>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</si>
  <si>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</si>
  <si>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</si>
  <si>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</si>
  <si>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</si>
  <si>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</si>
  <si>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</si>
  <si>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</si>
  <si>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</si>
  <si>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</si>
  <si>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</si>
  <si>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</si>
  <si>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</si>
  <si>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</si>
  <si>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</si>
  <si>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</si>
  <si>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</si>
  <si>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</si>
  <si>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</si>
  <si>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</si>
  <si>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</si>
  <si>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</si>
  <si>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</si>
  <si>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</si>
  <si>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</si>
  <si>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</si>
  <si>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</si>
  <si>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</si>
  <si>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</si>
  <si>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</si>
  <si>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</si>
  <si>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</si>
  <si>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</si>
  <si>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</si>
  <si>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</si>
  <si>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</si>
  <si>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</si>
  <si>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</si>
  <si>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</si>
  <si>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</si>
  <si>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</si>
  <si>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</si>
  <si>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</si>
  <si>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</si>
  <si>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</si>
  <si>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</si>
  <si>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</si>
  <si>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</si>
  <si>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</si>
  <si>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</si>
  <si>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</si>
  <si>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</si>
  <si>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</si>
  <si>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</si>
  <si>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</si>
  <si>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</si>
  <si>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</si>
  <si>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</si>
  <si>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</si>
  <si>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</si>
  <si>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</si>
  <si>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</si>
  <si>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</si>
  <si>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</si>
  <si>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</si>
  <si>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</si>
  <si>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</si>
  <si>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</si>
  <si>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</si>
  <si>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</si>
  <si>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</si>
  <si>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</si>
  <si>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</si>
  <si>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</si>
  <si>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</si>
  <si>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</si>
  <si>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</si>
  <si>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</si>
  <si>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</si>
  <si>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</si>
  <si>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</si>
  <si>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</si>
  <si>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</si>
  <si>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</si>
  <si>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</si>
  <si>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</si>
  <si>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</si>
  <si>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</si>
  <si>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</si>
  <si>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</si>
  <si>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</si>
  <si>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</si>
  <si>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</si>
  <si>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</si>
  <si>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</si>
  <si>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</si>
  <si>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</si>
  <si>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</si>
  <si>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</si>
  <si>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</si>
  <si>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</si>
  <si>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</si>
  <si>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</si>
  <si>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</si>
  <si>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</si>
  <si>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</si>
  <si>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</si>
  <si>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</si>
  <si>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</si>
  <si>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</si>
  <si>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</si>
  <si>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</si>
  <si>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</si>
  <si>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</si>
  <si>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</si>
  <si>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</si>
  <si>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</si>
  <si>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</si>
  <si>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</si>
  <si>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</si>
  <si>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</si>
  <si>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</si>
  <si>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</si>
  <si>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</si>
  <si>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</si>
  <si>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</si>
  <si>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</si>
  <si>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</si>
  <si>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</si>
  <si>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</si>
  <si>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</si>
  <si>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</si>
  <si>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</si>
  <si>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</si>
  <si>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</si>
  <si>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</si>
  <si>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</si>
  <si>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</si>
  <si>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</si>
  <si>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</si>
  <si>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</si>
  <si>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</si>
  <si>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</si>
  <si>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</si>
  <si>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</si>
  <si>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</si>
  <si>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</si>
  <si>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</si>
  <si>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</si>
  <si>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</si>
  <si>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</si>
  <si>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</si>
  <si>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</si>
  <si>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</si>
  <si>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</si>
  <si>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</si>
  <si>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</si>
  <si>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</si>
  <si>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</si>
  <si>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</si>
  <si>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</si>
  <si>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</si>
  <si>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</si>
  <si>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</si>
  <si>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</si>
  <si>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</si>
  <si>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</si>
  <si>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</si>
  <si>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</si>
  <si>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</si>
  <si>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</si>
  <si>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</si>
  <si>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</si>
  <si>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</si>
  <si>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</si>
  <si>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</si>
  <si>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</si>
  <si>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</si>
  <si>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</si>
  <si>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</si>
  <si>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</si>
  <si>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</si>
  <si>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</si>
  <si>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</si>
  <si>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</si>
  <si>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</si>
  <si>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</si>
  <si>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</si>
  <si>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</si>
  <si>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</si>
  <si>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</si>
  <si>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</si>
  <si>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</si>
  <si>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</si>
  <si>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</si>
  <si>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</si>
  <si>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</si>
  <si>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</si>
  <si>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</si>
  <si>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</si>
  <si>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</si>
  <si>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</si>
  <si>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</si>
  <si>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</si>
  <si>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</si>
  <si>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</si>
  <si>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</si>
  <si>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</si>
  <si>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</si>
  <si>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</si>
  <si>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</si>
  <si>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</si>
  <si>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</si>
  <si>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</si>
  <si>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</si>
  <si>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</si>
  <si>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</si>
  <si>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</si>
  <si>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</si>
  <si>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</si>
  <si>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</si>
  <si>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</si>
  <si>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</si>
  <si>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</si>
  <si>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</si>
  <si>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</si>
  <si>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</si>
  <si>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</si>
  <si>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</si>
  <si>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</si>
  <si>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</si>
  <si>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</si>
  <si>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</si>
  <si>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</si>
  <si>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</si>
  <si>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</si>
  <si>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</si>
  <si>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</si>
  <si>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</si>
  <si>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</si>
  <si>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</si>
  <si>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</si>
  <si>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</si>
  <si>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</si>
  <si>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</si>
  <si>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</si>
  <si>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</si>
  <si>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</si>
  <si>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</si>
  <si>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</si>
  <si>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</si>
  <si>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</si>
  <si>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</si>
  <si>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</si>
  <si>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</si>
  <si>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</si>
  <si>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</si>
  <si>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</si>
  <si>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</si>
  <si>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</si>
  <si>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</si>
  <si>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</si>
  <si>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</si>
  <si>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</si>
  <si>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</si>
  <si>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</si>
  <si>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</si>
  <si>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</si>
  <si>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</si>
  <si>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</si>
  <si>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</si>
  <si>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</si>
  <si>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</si>
  <si>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</si>
  <si>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</si>
  <si>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</si>
  <si>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</si>
  <si>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</si>
  <si>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</si>
  <si>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</si>
  <si>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</si>
  <si>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</si>
  <si>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</si>
  <si>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</si>
  <si>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</si>
  <si>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</si>
  <si>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</si>
  <si>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</si>
  <si>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</si>
  <si>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</si>
  <si>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</si>
  <si>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</si>
  <si>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</si>
  <si>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</si>
  <si>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</si>
  <si>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</si>
  <si>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</si>
  <si>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</si>
  <si>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</si>
  <si>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</si>
  <si>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</si>
  <si>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</si>
  <si>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</si>
  <si>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</si>
  <si>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</si>
  <si>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</si>
  <si>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</si>
  <si>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</si>
  <si>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</si>
  <si>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</si>
  <si>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</si>
  <si>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</si>
  <si>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</si>
  <si>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</si>
  <si>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</si>
  <si>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</si>
  <si>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</si>
  <si>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</si>
  <si>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</si>
  <si>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</si>
  <si>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</si>
  <si>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</si>
  <si>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</si>
  <si>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</si>
  <si>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</si>
  <si>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</si>
  <si>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</si>
  <si>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</si>
  <si>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</si>
  <si>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</si>
  <si>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</si>
  <si>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</si>
  <si>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</si>
  <si>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</si>
  <si>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</si>
  <si>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</si>
  <si>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</si>
  <si>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</si>
  <si>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</si>
  <si>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</si>
  <si>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</si>
  <si>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</si>
  <si>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</si>
  <si>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</si>
  <si>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</si>
  <si>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</si>
  <si>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</si>
  <si>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</si>
  <si>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</si>
  <si>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</si>
  <si>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</si>
  <si>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</si>
  <si>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</si>
  <si>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</si>
  <si>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</si>
  <si>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</si>
  <si>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</si>
  <si>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</si>
  <si>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</si>
  <si>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</si>
  <si>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</si>
  <si>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</si>
  <si>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</si>
  <si>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</si>
  <si>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</si>
  <si>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</si>
  <si>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</si>
  <si>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</si>
  <si>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</si>
  <si>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</si>
  <si>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</si>
  <si>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</si>
  <si>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</si>
  <si>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</si>
  <si>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</si>
  <si>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</si>
  <si>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</si>
  <si>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</si>
  <si>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</si>
  <si>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</si>
  <si>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</si>
  <si>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</si>
  <si>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</si>
  <si>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</si>
  <si>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</si>
  <si>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</si>
  <si>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</si>
  <si>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</si>
  <si>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</si>
  <si>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</si>
  <si>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</si>
  <si>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</si>
  <si>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</si>
  <si>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</si>
  <si>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</si>
  <si>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</si>
  <si>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</si>
  <si>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</si>
  <si>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</si>
  <si>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</si>
  <si>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</si>
  <si>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</si>
  <si>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</si>
  <si>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</si>
  <si>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</si>
  <si>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</si>
  <si>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</si>
  <si>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</si>
  <si>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</si>
  <si>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</si>
  <si>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</si>
  <si>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</si>
  <si>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</si>
  <si>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</si>
  <si>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</si>
  <si>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</si>
  <si>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</si>
  <si>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</si>
  <si>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</si>
  <si>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</si>
  <si>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</si>
  <si>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</si>
  <si>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</si>
  <si>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</si>
  <si>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</si>
  <si>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</si>
  <si>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</si>
  <si>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</si>
  <si>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</si>
  <si>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</si>
  <si>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</si>
  <si>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</si>
  <si>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</si>
  <si>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</si>
  <si>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</si>
  <si>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</si>
  <si>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</si>
  <si>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</si>
  <si>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</si>
  <si>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</si>
  <si>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</si>
  <si>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</si>
  <si>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</si>
  <si>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</si>
  <si>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</si>
  <si>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</si>
  <si>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</si>
  <si>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</si>
  <si>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</si>
  <si>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</si>
  <si>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</si>
  <si>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</si>
  <si>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</si>
  <si>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</si>
  <si>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</si>
  <si>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</si>
  <si>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</si>
  <si>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</si>
  <si>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</si>
  <si>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</si>
  <si>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</si>
  <si>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</si>
  <si>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</si>
  <si>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</si>
  <si>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</si>
  <si>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</si>
  <si>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</si>
  <si>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</si>
  <si>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</si>
  <si>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</si>
  <si>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</si>
  <si>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</si>
  <si>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</si>
  <si>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</si>
  <si>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</si>
  <si>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</si>
  <si>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</si>
  <si>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</si>
  <si>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</si>
  <si>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</si>
  <si>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</si>
  <si>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</si>
  <si>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</si>
  <si>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</si>
  <si>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</si>
  <si>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</si>
  <si>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</si>
  <si>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</si>
  <si>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</si>
  <si>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</si>
  <si>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</si>
  <si>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</si>
  <si>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</si>
  <si>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</si>
  <si>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</si>
  <si>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</si>
  <si>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</si>
  <si>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</si>
  <si>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</si>
  <si>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</si>
  <si>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</si>
  <si>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</si>
  <si>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</si>
  <si>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</si>
  <si>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</si>
  <si>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</si>
  <si>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</si>
  <si>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</si>
  <si>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</si>
  <si>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</si>
  <si>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</si>
  <si>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</si>
  <si>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</si>
  <si>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</si>
  <si>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</si>
  <si>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</si>
  <si>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</si>
  <si>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</si>
  <si>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</si>
  <si>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</si>
  <si>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</si>
  <si>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</si>
  <si>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</si>
  <si>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</si>
  <si>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</si>
  <si>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</si>
  <si>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</si>
  <si>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</si>
  <si>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</si>
  <si>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</si>
  <si>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</si>
  <si>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</si>
  <si>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</si>
  <si>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</si>
  <si>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</si>
  <si>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</si>
  <si>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</si>
  <si>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</si>
  <si>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</si>
  <si>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</si>
  <si>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</si>
  <si>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</si>
  <si>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</si>
  <si>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</si>
  <si>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</si>
  <si>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</si>
  <si>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</si>
  <si>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</si>
  <si>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</si>
  <si>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</si>
  <si>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</si>
  <si>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</si>
  <si>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</si>
  <si>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</si>
  <si>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</si>
  <si>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</si>
  <si>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</si>
  <si>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</si>
  <si>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</si>
  <si>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</si>
  <si>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</si>
  <si>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</si>
  <si>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</si>
  <si>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</si>
  <si>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</si>
  <si>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</si>
  <si>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</si>
  <si>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</si>
  <si>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</si>
  <si>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</si>
  <si>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</si>
  <si>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</si>
  <si>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</si>
  <si>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</si>
  <si>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</si>
  <si>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</si>
  <si>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</si>
  <si>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</si>
  <si>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</si>
  <si>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</si>
  <si>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</si>
  <si>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</si>
  <si>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</si>
  <si>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</si>
  <si>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</si>
  <si>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</si>
  <si>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</si>
  <si>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</si>
  <si>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</si>
  <si>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</si>
  <si>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</si>
  <si>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</si>
  <si>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</si>
  <si>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</si>
  <si>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</si>
  <si>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</si>
  <si>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</si>
  <si>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</si>
  <si>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</si>
  <si>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</si>
  <si>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</si>
  <si>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</si>
  <si>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</si>
  <si>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</si>
  <si>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</si>
  <si>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</si>
  <si>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</si>
  <si>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</si>
  <si>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</si>
  <si>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</si>
  <si>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</si>
  <si>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</si>
  <si>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</si>
  <si>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</si>
  <si>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</si>
  <si>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</si>
  <si>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</si>
  <si>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</si>
  <si>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</si>
  <si>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</si>
  <si>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</si>
  <si>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</si>
  <si>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</si>
  <si>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</si>
  <si>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</si>
  <si>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</si>
  <si>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</si>
  <si>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</si>
  <si>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</si>
  <si>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</si>
  <si>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</si>
  <si>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</si>
  <si>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</si>
  <si>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</si>
  <si>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</si>
  <si>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</si>
  <si>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</si>
  <si>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</si>
  <si>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</si>
  <si>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</si>
  <si>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</si>
  <si>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</si>
  <si>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</si>
  <si>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</si>
  <si>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</si>
  <si>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</si>
  <si>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</si>
  <si>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</si>
  <si>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</si>
  <si>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</si>
  <si>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</si>
  <si>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</si>
  <si>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</si>
  <si>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</si>
  <si>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</si>
  <si>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</si>
  <si>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</si>
  <si>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</si>
  <si>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</si>
  <si>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</si>
  <si>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</si>
  <si>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</si>
  <si>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</si>
  <si>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</si>
  <si>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</si>
  <si>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</si>
  <si>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</si>
  <si>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</si>
  <si>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</si>
  <si>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</si>
  <si>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</si>
  <si>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</si>
  <si>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</si>
  <si>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</si>
  <si>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</si>
  <si>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</si>
  <si>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</si>
  <si>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</si>
  <si>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</si>
  <si>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</si>
  <si>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</si>
  <si>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</si>
  <si>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</si>
  <si>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</si>
  <si>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</si>
  <si>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</si>
  <si>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</si>
  <si>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</si>
  <si>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</si>
  <si>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</si>
  <si>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</si>
  <si>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</si>
  <si>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</si>
  <si>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</si>
  <si>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</si>
  <si>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</si>
  <si>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</si>
  <si>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</si>
  <si>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</si>
  <si>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</si>
  <si>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</si>
  <si>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</si>
  <si>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</si>
  <si>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</si>
  <si>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</si>
  <si>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</si>
  <si>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</si>
  <si>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</si>
  <si>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</si>
  <si>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</si>
  <si>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</si>
  <si>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</si>
  <si>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</si>
  <si>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</si>
  <si>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</si>
  <si>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</si>
  <si>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</si>
  <si>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</si>
  <si>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</si>
  <si>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</si>
  <si>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</si>
  <si>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</si>
  <si>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</si>
  <si>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</si>
  <si>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</si>
  <si>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</si>
  <si>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</si>
  <si>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</si>
  <si>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</si>
  <si>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</si>
  <si>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</si>
  <si>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</si>
  <si>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</si>
  <si>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</si>
  <si>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</si>
  <si>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</si>
  <si>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</si>
  <si>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</si>
  <si>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</si>
  <si>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</si>
  <si>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</si>
  <si>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</si>
  <si>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</si>
  <si>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</si>
  <si>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</si>
  <si>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</si>
  <si>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</si>
  <si>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</si>
  <si>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</si>
  <si>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</si>
  <si>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</si>
  <si>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</si>
  <si>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</si>
  <si>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</si>
  <si>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</si>
  <si>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</si>
  <si>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</si>
  <si>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</si>
  <si>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</si>
  <si>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</si>
  <si>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</si>
  <si>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</si>
  <si>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</si>
  <si>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</si>
  <si>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</si>
  <si>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</si>
  <si>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</si>
  <si>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</si>
  <si>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</si>
  <si>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</si>
  <si>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</si>
  <si>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</si>
  <si>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</si>
  <si>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</si>
  <si>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</si>
  <si>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</si>
  <si>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</si>
  <si>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</si>
  <si>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</si>
  <si>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</si>
  <si>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</si>
  <si>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</si>
  <si>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</si>
  <si>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</si>
  <si>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</si>
  <si>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</si>
  <si>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</si>
  <si>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</si>
  <si>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</si>
  <si>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</si>
  <si>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</si>
  <si>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</si>
  <si>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</si>
  <si>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</si>
  <si>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</si>
  <si>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</si>
  <si>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</si>
  <si>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</si>
  <si>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</si>
  <si>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</si>
  <si>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</si>
  <si>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</si>
  <si>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</si>
  <si>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</si>
  <si>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</si>
  <si>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</si>
  <si>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</si>
  <si>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</si>
  <si>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</si>
  <si>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</si>
  <si>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</si>
  <si>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</si>
  <si>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</si>
  <si>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</si>
  <si>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</si>
  <si>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</si>
  <si>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</si>
  <si>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</si>
  <si>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</si>
  <si>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</si>
  <si>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</si>
  <si>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</si>
  <si>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</si>
  <si>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</si>
  <si>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</si>
  <si>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</si>
  <si>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</si>
  <si>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</si>
  <si>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</si>
  <si>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</si>
  <si>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</si>
  <si>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</si>
  <si>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</si>
  <si>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</si>
  <si>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</si>
  <si>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</si>
  <si>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</si>
  <si>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</si>
  <si>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</si>
  <si>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</si>
  <si>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</si>
  <si>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</si>
  <si>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</si>
  <si>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</si>
  <si>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</si>
  <si>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</si>
  <si>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</si>
  <si>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</si>
  <si>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</si>
  <si>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</si>
  <si>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</si>
  <si>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</si>
  <si>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</si>
  <si>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</si>
  <si>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</si>
  <si>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</si>
  <si>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</si>
  <si>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</si>
  <si>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</si>
  <si>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</si>
  <si>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</si>
  <si>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</si>
  <si>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</si>
  <si>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</si>
  <si>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</si>
  <si>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</si>
  <si>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</si>
  <si>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</si>
  <si>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</si>
  <si>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</si>
  <si>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</si>
  <si>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</si>
  <si>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</si>
  <si>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</si>
  <si>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</si>
  <si>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</si>
  <si>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</si>
  <si>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</si>
  <si>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</si>
  <si>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</si>
  <si>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</si>
  <si>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</si>
  <si>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</si>
  <si>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</si>
  <si>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</si>
  <si>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</si>
  <si>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</si>
  <si>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</si>
  <si>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</si>
  <si>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</si>
  <si>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</si>
  <si>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</si>
  <si>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</si>
  <si>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</si>
  <si>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</si>
  <si>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</si>
  <si>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</si>
  <si>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</si>
  <si>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</si>
  <si>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</si>
  <si>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</si>
  <si>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</si>
  <si>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</si>
  <si>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</si>
  <si>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</si>
  <si>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</si>
  <si>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</si>
  <si>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</si>
  <si>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</si>
  <si>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</si>
  <si>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</si>
  <si>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</si>
  <si>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</si>
  <si>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</si>
  <si>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</si>
  <si>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</si>
  <si>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</si>
  <si>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</si>
  <si>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</si>
  <si>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</si>
  <si>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</si>
  <si>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</si>
  <si>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</si>
  <si>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</si>
  <si>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</si>
  <si>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</si>
  <si>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</si>
  <si>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</si>
  <si>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</si>
  <si>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</si>
  <si>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</si>
  <si>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</si>
  <si>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</si>
  <si>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</si>
  <si>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</si>
  <si>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</si>
  <si>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</si>
  <si>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</si>
  <si>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</si>
  <si>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</si>
  <si>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</si>
  <si>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</si>
  <si>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</si>
  <si>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</si>
  <si>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</si>
  <si>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</si>
  <si>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</si>
  <si>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</si>
  <si>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</si>
  <si>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</si>
  <si>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</si>
  <si>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</si>
  <si>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</si>
  <si>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</si>
  <si>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</si>
  <si>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</si>
  <si>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</si>
  <si>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</si>
  <si>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</si>
  <si>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</si>
  <si>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</si>
  <si>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</si>
  <si>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</si>
  <si>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</si>
  <si>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</si>
  <si>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</si>
  <si>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</si>
  <si>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</si>
  <si>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</si>
  <si>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</si>
  <si>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</si>
  <si>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</si>
  <si>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</si>
  <si>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</si>
  <si>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</si>
  <si>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</si>
  <si>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</si>
  <si>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</si>
  <si>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</si>
  <si>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</si>
  <si>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</si>
  <si>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</si>
  <si>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</si>
  <si>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</si>
  <si>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</si>
  <si>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</si>
  <si>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</si>
  <si>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</si>
  <si>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</si>
  <si>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</si>
  <si>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</si>
  <si>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</si>
  <si>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</si>
  <si>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</si>
  <si>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</si>
  <si>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</si>
  <si>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</si>
  <si>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</si>
  <si>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</si>
  <si>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</si>
  <si>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</si>
  <si>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</si>
  <si>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</si>
  <si>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</si>
  <si>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</si>
  <si>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</si>
  <si>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</si>
  <si>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</si>
  <si>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</si>
  <si>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</si>
  <si>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</si>
  <si>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</si>
  <si>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</si>
  <si>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</si>
  <si>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</si>
  <si>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</si>
  <si>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</si>
  <si>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</si>
  <si>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</si>
  <si>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</si>
  <si>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</si>
  <si>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</si>
  <si>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</si>
  <si>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</si>
  <si>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</si>
  <si>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</si>
  <si>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</si>
  <si>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</si>
  <si>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</si>
  <si>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</si>
  <si>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</si>
  <si>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</si>
  <si>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</si>
  <si>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</si>
  <si>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</si>
  <si>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</si>
  <si>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</si>
  <si>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</si>
  <si>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</si>
  <si>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</si>
  <si>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</si>
  <si>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</si>
  <si>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</si>
  <si>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</si>
  <si>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</si>
  <si>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</si>
  <si>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</si>
  <si>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</si>
  <si>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</si>
  <si>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</si>
  <si>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</si>
  <si>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</si>
  <si>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</si>
  <si>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</si>
  <si>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</si>
  <si>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</si>
  <si>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</si>
  <si>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</si>
  <si>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</si>
  <si>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</si>
  <si>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</si>
  <si>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</si>
  <si>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</si>
  <si>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</si>
  <si>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</si>
  <si>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</si>
  <si>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</si>
  <si>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</si>
  <si>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</si>
  <si>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</si>
  <si>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</si>
  <si>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</si>
  <si>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</si>
  <si>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</si>
  <si>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</si>
  <si>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</si>
  <si>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</si>
  <si>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</si>
  <si>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</si>
  <si>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</si>
  <si>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</si>
  <si>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</si>
  <si>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</si>
  <si>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</si>
  <si>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</si>
  <si>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</si>
  <si>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</si>
  <si>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</si>
  <si>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</si>
  <si>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</si>
  <si>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</si>
  <si>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</si>
  <si>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</si>
  <si>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</si>
  <si>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</si>
  <si>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</si>
  <si>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</si>
  <si>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</si>
  <si>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</si>
  <si>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</si>
  <si>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</si>
  <si>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</si>
  <si>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</si>
  <si>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</si>
  <si>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</si>
  <si>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</si>
  <si>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</si>
  <si>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</si>
  <si>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</si>
  <si>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</si>
  <si>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</si>
  <si>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</si>
  <si>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</si>
  <si>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</si>
  <si>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</si>
  <si>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</si>
  <si>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</si>
  <si>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</si>
  <si>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</si>
  <si>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</si>
  <si>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</si>
  <si>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</si>
  <si>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</si>
  <si>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</si>
  <si>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</si>
  <si>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</si>
  <si>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</si>
  <si>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</si>
  <si>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</si>
  <si>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</si>
  <si>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</si>
  <si>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</si>
  <si>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</si>
  <si>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</si>
  <si>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</si>
  <si>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</si>
  <si>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</si>
  <si>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</si>
  <si>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</si>
  <si>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</si>
  <si>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</si>
  <si>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</si>
  <si>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</si>
  <si>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</si>
  <si>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</si>
  <si>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</si>
  <si>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</si>
  <si>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</si>
  <si>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</si>
  <si>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</si>
  <si>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</si>
  <si>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</si>
  <si>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</si>
  <si>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</si>
  <si>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</si>
  <si>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</si>
  <si>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</si>
  <si>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</si>
  <si>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</si>
  <si>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</si>
  <si>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</si>
  <si>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</si>
  <si>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</si>
  <si>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</si>
  <si>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</si>
  <si>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</si>
  <si>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</si>
  <si>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</si>
  <si>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</si>
  <si>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</si>
  <si>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</si>
  <si>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</si>
  <si>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</si>
  <si>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</si>
  <si>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</si>
  <si>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</si>
  <si>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</si>
  <si>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</si>
  <si>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</si>
  <si>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</si>
  <si>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</si>
  <si>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</si>
  <si>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</si>
  <si>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</si>
  <si>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</si>
  <si>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</si>
  <si>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</si>
  <si>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</si>
  <si>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</si>
  <si>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</si>
  <si>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</si>
  <si>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</si>
  <si>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</si>
  <si>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</si>
  <si>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</si>
  <si>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</si>
  <si>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</si>
  <si>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</si>
  <si>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</si>
  <si>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</si>
  <si>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</si>
  <si>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</si>
  <si>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</si>
  <si>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</si>
  <si>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</si>
  <si>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</si>
  <si>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</si>
  <si>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</si>
  <si>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</si>
  <si>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</si>
  <si>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</si>
  <si>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</si>
  <si>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</si>
  <si>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</si>
  <si>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</si>
  <si>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</si>
  <si>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</si>
  <si>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</si>
  <si>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</si>
  <si>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</si>
  <si>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</si>
  <si>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</si>
  <si>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</si>
  <si>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</si>
  <si>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</si>
  <si>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</si>
  <si>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</si>
  <si>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</si>
  <si>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</si>
  <si>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</si>
  <si>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</si>
  <si>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</si>
  <si>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</si>
  <si>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</si>
  <si>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</si>
  <si>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</si>
  <si>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</si>
  <si>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</si>
  <si>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</si>
  <si>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</si>
  <si>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</si>
  <si>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</si>
  <si>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</si>
  <si>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</si>
  <si>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</si>
  <si>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</si>
  <si>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</si>
  <si>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</si>
  <si>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</si>
  <si>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</si>
  <si>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</si>
  <si>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</si>
  <si>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</si>
  <si>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</si>
  <si>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</si>
  <si>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</si>
  <si>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</si>
  <si>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</si>
  <si>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</si>
  <si>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</si>
  <si>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</si>
  <si>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</si>
  <si>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</si>
  <si>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</si>
  <si>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</si>
  <si>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</si>
  <si>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</si>
  <si>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</si>
  <si>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</si>
  <si>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</si>
  <si>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</si>
  <si>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</si>
  <si>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</si>
  <si>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</si>
  <si>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</si>
  <si>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</si>
  <si>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</si>
  <si>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</si>
  <si>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</si>
  <si>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</si>
  <si>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</si>
  <si>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</si>
  <si>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</si>
  <si>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</si>
  <si>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</si>
  <si>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</si>
  <si>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</si>
  <si>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</si>
  <si>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</si>
  <si>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</si>
  <si>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</si>
  <si>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</si>
  <si>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</si>
  <si>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</si>
  <si>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</si>
  <si>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</si>
  <si>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</si>
  <si>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</si>
  <si>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</si>
  <si>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</si>
  <si>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</si>
  <si>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</si>
  <si>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</si>
  <si>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</si>
  <si>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</si>
  <si>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</si>
  <si>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</si>
  <si>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</si>
  <si>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</si>
  <si>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</si>
  <si>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</si>
  <si>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</si>
  <si>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</si>
  <si>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</si>
  <si>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</si>
  <si>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</si>
  <si>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</si>
  <si>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</si>
  <si>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</si>
  <si>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</si>
  <si>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</si>
  <si>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</si>
  <si>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</si>
  <si>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</si>
  <si>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</si>
  <si>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</si>
  <si>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</si>
  <si>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</si>
  <si>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</si>
  <si>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</si>
  <si>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</si>
  <si>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</si>
  <si>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</si>
  <si>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</si>
  <si>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</si>
  <si>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</si>
  <si>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</si>
  <si>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</si>
  <si>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</si>
  <si>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</si>
  <si>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</si>
  <si>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</si>
  <si>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</si>
  <si>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</si>
  <si>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</si>
  <si>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</si>
  <si>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</si>
  <si>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</si>
  <si>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</si>
  <si>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</si>
  <si>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</si>
  <si>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</si>
  <si>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</si>
  <si>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</si>
  <si>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</si>
  <si>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</si>
  <si>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</si>
  <si>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</si>
  <si>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</si>
  <si>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</si>
  <si>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</si>
  <si>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</si>
  <si>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</si>
  <si>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</si>
  <si>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</si>
  <si>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</si>
  <si>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</si>
  <si>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</si>
  <si>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</si>
  <si>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</si>
  <si>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</si>
  <si>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</si>
  <si>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</si>
  <si>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</si>
  <si>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</si>
  <si>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</si>
  <si>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</si>
  <si>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</si>
  <si>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</si>
  <si>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</si>
  <si>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</si>
  <si>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</si>
  <si>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</si>
  <si>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</si>
  <si>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</si>
  <si>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</si>
  <si>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</si>
  <si>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</si>
  <si>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</si>
  <si>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</si>
  <si>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</si>
  <si>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</si>
  <si>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</si>
  <si>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</si>
  <si>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</si>
  <si>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</si>
  <si>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</si>
  <si>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</si>
  <si>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</si>
  <si>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</si>
  <si>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</si>
  <si>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</si>
  <si>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</si>
  <si>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</si>
  <si>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</si>
  <si>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</si>
  <si>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</si>
  <si>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</si>
  <si>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</si>
  <si>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</si>
  <si>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</si>
  <si>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</si>
  <si>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</si>
  <si>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</si>
  <si>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</si>
  <si>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</si>
  <si>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</si>
  <si>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</si>
  <si>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</si>
  <si>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</si>
  <si>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</si>
  <si>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</si>
  <si>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</si>
  <si>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</si>
  <si>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</si>
  <si>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</si>
  <si>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</si>
  <si>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</si>
  <si>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</si>
  <si>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</si>
  <si>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</si>
  <si>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</si>
  <si>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</si>
  <si>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</si>
  <si>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</si>
  <si>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</si>
  <si>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</si>
  <si>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</si>
  <si>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</si>
  <si>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</si>
  <si>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</si>
  <si>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</si>
  <si>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</si>
  <si>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</si>
  <si>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</si>
  <si>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</si>
  <si>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</si>
  <si>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</si>
  <si>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</si>
  <si>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</si>
  <si>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</si>
  <si>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</si>
  <si>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</si>
  <si>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</si>
  <si>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</si>
  <si>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</si>
  <si>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</si>
  <si>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</si>
  <si>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</si>
  <si>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</si>
  <si>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</si>
  <si>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</si>
  <si>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</si>
  <si>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</si>
  <si>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</si>
  <si>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</si>
  <si>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</si>
  <si>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</si>
  <si>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</si>
  <si>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</si>
  <si>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</si>
  <si>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</si>
  <si>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</si>
  <si>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</si>
  <si>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</si>
  <si>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</si>
  <si>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</si>
  <si>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</si>
  <si>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</si>
  <si>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</si>
  <si>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</si>
  <si>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</si>
  <si>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</si>
  <si>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</si>
  <si>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</si>
  <si>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</si>
  <si>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</si>
  <si>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</si>
  <si>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</si>
  <si>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</si>
  <si>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</si>
  <si>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</si>
  <si>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</si>
  <si>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</si>
  <si>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</si>
  <si>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</si>
  <si>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</si>
  <si>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</si>
  <si>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</si>
  <si>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</si>
  <si>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</si>
  <si>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</si>
  <si>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</si>
  <si>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</si>
  <si>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</si>
  <si>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</si>
  <si>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</si>
  <si>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</si>
  <si>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</si>
  <si>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</si>
  <si>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</si>
  <si>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</si>
  <si>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</si>
  <si>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</si>
  <si>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</si>
  <si>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</si>
  <si>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</si>
  <si>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</si>
  <si>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</si>
  <si>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</si>
  <si>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</si>
  <si>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</si>
  <si>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</si>
  <si>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</si>
  <si>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</si>
  <si>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</si>
  <si>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</si>
  <si>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</si>
  <si>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</si>
  <si>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</si>
  <si>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</si>
  <si>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</si>
  <si>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</si>
  <si>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</si>
  <si>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</si>
  <si>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</si>
  <si>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</si>
  <si>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</si>
  <si>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</si>
  <si>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</si>
  <si>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</si>
  <si>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</si>
  <si>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</si>
  <si>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</si>
  <si>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</si>
  <si>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</si>
  <si>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</si>
  <si>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</si>
  <si>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</si>
  <si>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</si>
  <si>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</si>
  <si>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</si>
  <si>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</si>
  <si>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</si>
  <si>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</si>
  <si>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</si>
  <si>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</si>
  <si>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</si>
  <si>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</si>
  <si>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</si>
  <si>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</si>
  <si>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</si>
  <si>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</si>
  <si>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</si>
  <si>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</si>
  <si>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</si>
  <si>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</si>
  <si>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</si>
  <si>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</si>
  <si>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</si>
  <si>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</si>
  <si>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</si>
  <si>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</si>
  <si>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</si>
  <si>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</si>
  <si>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</si>
  <si>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</si>
  <si>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</si>
  <si>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</si>
  <si>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</si>
  <si>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</si>
  <si>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</si>
  <si>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</si>
  <si>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</si>
  <si>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</si>
  <si>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</si>
  <si>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</si>
  <si>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</si>
  <si>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</si>
  <si>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</si>
  <si>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</si>
  <si>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</si>
  <si>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</si>
  <si>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</si>
  <si>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</si>
  <si>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</si>
  <si>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</si>
  <si>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</si>
  <si>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</si>
  <si>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</si>
  <si>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</si>
  <si>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</si>
  <si>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</si>
  <si>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</si>
  <si>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</si>
  <si>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</si>
  <si>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</si>
  <si>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</si>
  <si>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</si>
  <si>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</si>
  <si>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</si>
  <si>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</si>
  <si>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</si>
  <si>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</si>
  <si>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</si>
  <si>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</si>
  <si>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</si>
  <si>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</si>
  <si>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</si>
  <si>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</si>
  <si>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</si>
  <si>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</si>
  <si>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</si>
  <si>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</si>
  <si>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</si>
  <si>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</si>
  <si>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</si>
  <si>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</si>
  <si>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</si>
  <si>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</si>
  <si>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</si>
  <si>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</si>
  <si>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</si>
  <si>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</si>
  <si>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</si>
  <si>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</si>
  <si>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</si>
  <si>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</si>
  <si>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</si>
  <si>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</si>
  <si>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</si>
  <si>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</si>
  <si>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</si>
  <si>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</si>
  <si>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</si>
  <si>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</si>
  <si>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</si>
  <si>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</si>
  <si>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</si>
  <si>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</si>
  <si>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</si>
  <si>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</si>
  <si>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</si>
  <si>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</si>
  <si>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</si>
  <si>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</si>
  <si>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</si>
  <si>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</si>
  <si>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</si>
  <si>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</si>
  <si>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</si>
  <si>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</si>
  <si>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</si>
  <si>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</si>
  <si>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</si>
  <si>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</si>
  <si>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</si>
  <si>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</si>
  <si>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</si>
  <si>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</si>
  <si>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</si>
  <si>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</si>
  <si>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</si>
  <si>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</si>
  <si>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</si>
  <si>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</si>
  <si>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</si>
  <si>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</si>
  <si>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</si>
  <si>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</si>
  <si>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</si>
  <si>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</si>
  <si>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</si>
  <si>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</si>
  <si>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</si>
  <si>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</si>
  <si>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</si>
  <si>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</si>
  <si>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</si>
  <si>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</si>
  <si>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</si>
  <si>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</si>
  <si>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</si>
  <si>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</si>
  <si>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</si>
  <si>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</si>
  <si>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</si>
  <si>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</si>
  <si>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</si>
  <si>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</si>
  <si>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</si>
  <si>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</si>
  <si>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</si>
  <si>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</si>
  <si>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</si>
  <si>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</si>
  <si>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</si>
  <si>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</si>
  <si>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</si>
  <si>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</si>
  <si>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</si>
  <si>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</si>
  <si>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</si>
  <si>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</si>
  <si>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</si>
  <si>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</si>
  <si>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</si>
  <si>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</si>
  <si>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</si>
  <si>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</si>
  <si>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</si>
  <si>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</si>
  <si>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</si>
  <si>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</si>
  <si>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</si>
  <si>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</si>
  <si>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</si>
  <si>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</si>
  <si>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</si>
  <si>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</si>
  <si>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</si>
  <si>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</si>
  <si>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</si>
  <si>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</si>
  <si>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</si>
  <si>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</si>
  <si>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</si>
  <si>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</si>
  <si>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</si>
  <si>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</si>
  <si>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</si>
  <si>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</si>
  <si>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</si>
  <si>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</si>
  <si>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</si>
  <si>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</si>
  <si>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</si>
  <si>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</si>
  <si>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</si>
  <si>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</si>
  <si>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</si>
  <si>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</si>
  <si>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</si>
  <si>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</si>
  <si>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</si>
  <si>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</si>
  <si>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</si>
  <si>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</si>
  <si>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</si>
  <si>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</si>
  <si>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</si>
  <si>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</si>
  <si>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</si>
  <si>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</si>
  <si>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</si>
  <si>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</si>
  <si>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</si>
  <si>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</si>
  <si>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</si>
  <si>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</si>
  <si>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</si>
  <si>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</si>
  <si>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</si>
  <si>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</si>
  <si>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</si>
  <si>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</si>
  <si>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</si>
  <si>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</si>
  <si>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</si>
  <si>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</si>
  <si>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</si>
  <si>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</si>
  <si>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</si>
  <si>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</si>
  <si>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</si>
  <si>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</si>
  <si>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</si>
  <si>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</si>
  <si>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</si>
  <si>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</si>
  <si>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</si>
  <si>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</si>
  <si>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</si>
  <si>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</si>
  <si>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</si>
  <si>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</si>
  <si>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</si>
  <si>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</si>
  <si>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</si>
  <si>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</si>
  <si>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</si>
  <si>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</si>
  <si>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</si>
  <si>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</si>
  <si>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</si>
  <si>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</si>
  <si>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</si>
  <si>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</si>
  <si>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</si>
  <si>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</si>
  <si>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</si>
  <si>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</si>
  <si>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</si>
  <si>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</si>
  <si>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</si>
  <si>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</si>
  <si>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</si>
  <si>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</si>
  <si>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</si>
  <si>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</si>
  <si>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</si>
  <si>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</si>
  <si>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</si>
  <si>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</si>
  <si>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</si>
  <si>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</si>
  <si>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</si>
  <si>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</si>
  <si>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</si>
  <si>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</si>
  <si>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</si>
  <si>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</si>
  <si>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</si>
  <si>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</si>
  <si>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</si>
  <si>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</si>
  <si>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</si>
  <si>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</si>
  <si>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</si>
  <si>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</si>
  <si>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</si>
  <si>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</si>
  <si>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</si>
  <si>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</si>
  <si>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</si>
  <si>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</si>
  <si>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</si>
  <si>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</si>
  <si>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</si>
  <si>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</si>
  <si>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</si>
  <si>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</si>
  <si>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</si>
  <si>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</si>
  <si>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</si>
  <si>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</si>
  <si>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</si>
  <si>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</si>
  <si>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</si>
  <si>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</si>
  <si>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</si>
  <si>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</si>
  <si>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</si>
  <si>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</si>
  <si>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</si>
  <si>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</si>
  <si>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</si>
  <si>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</si>
  <si>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</si>
  <si>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</si>
  <si>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</si>
  <si>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</si>
  <si>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</si>
  <si>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</si>
  <si>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</si>
  <si>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</si>
  <si>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</si>
  <si>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</si>
  <si>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</si>
  <si>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</si>
  <si>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</si>
  <si>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</si>
  <si>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</si>
  <si>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</si>
  <si>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</si>
  <si>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</si>
  <si>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</si>
  <si>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</si>
  <si>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</si>
  <si>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</si>
  <si>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</si>
  <si>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</si>
  <si>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</si>
  <si>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</si>
  <si>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</si>
  <si>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</si>
  <si>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</si>
  <si>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</si>
  <si>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</si>
  <si>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</si>
  <si>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</si>
  <si>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</si>
  <si>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</si>
  <si>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</si>
  <si>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</si>
  <si>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</si>
  <si>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</si>
  <si>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</si>
  <si>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</si>
  <si>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</si>
  <si>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</si>
  <si>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</si>
  <si>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</si>
  <si>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</si>
  <si>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</si>
  <si>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</si>
  <si>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</si>
  <si>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</si>
  <si>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</si>
  <si>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</si>
  <si>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</si>
  <si>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</si>
  <si>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</si>
  <si>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</si>
  <si>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</si>
  <si>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</si>
  <si>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</si>
  <si>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</si>
  <si>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</si>
  <si>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</si>
  <si>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</si>
  <si>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</si>
  <si>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</si>
  <si>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</si>
  <si>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</si>
  <si>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</si>
  <si>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</si>
  <si>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</si>
  <si>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</si>
  <si>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</si>
  <si>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</si>
  <si>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</si>
  <si>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</si>
  <si>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</si>
  <si>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</si>
  <si>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</si>
  <si>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</si>
  <si>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</si>
  <si>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</si>
  <si>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</si>
  <si>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</si>
  <si>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</si>
  <si>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</si>
  <si>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</si>
  <si>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</si>
  <si>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</si>
  <si>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</si>
  <si>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</si>
  <si>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</si>
  <si>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</si>
  <si>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</si>
  <si>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</si>
  <si>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</si>
  <si>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</si>
  <si>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</si>
  <si>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</si>
  <si>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</si>
  <si>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</si>
  <si>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</si>
  <si>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</si>
  <si>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</si>
  <si>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</si>
  <si>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</si>
  <si>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</si>
  <si>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</si>
  <si>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</si>
  <si>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</si>
  <si>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</si>
  <si>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</si>
  <si>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</si>
  <si>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</si>
  <si>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</si>
  <si>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</si>
  <si>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</si>
  <si>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</si>
  <si>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</si>
  <si>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</si>
  <si>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</si>
  <si>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</si>
  <si>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</si>
  <si>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</si>
  <si>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</si>
  <si>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</si>
  <si>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</si>
  <si>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</si>
  <si>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</si>
  <si>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</si>
  <si>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</si>
  <si>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</si>
  <si>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</si>
  <si>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</si>
  <si>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</si>
  <si>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</si>
  <si>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</si>
  <si>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</si>
  <si>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</si>
  <si>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</si>
  <si>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</si>
  <si>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</si>
  <si>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</si>
  <si>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</si>
  <si>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</si>
  <si>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</si>
  <si>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</si>
  <si>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</si>
  <si>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</si>
  <si>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</si>
  <si>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</si>
  <si>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</si>
  <si>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</si>
  <si>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</si>
  <si>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</si>
  <si>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</si>
  <si>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</si>
  <si>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</si>
  <si>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</si>
  <si>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</si>
  <si>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</si>
  <si>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</si>
  <si>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</si>
  <si>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</si>
  <si>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</si>
  <si>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</si>
  <si>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</si>
  <si>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</si>
  <si>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</si>
  <si>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</si>
  <si>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</si>
  <si>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</si>
  <si>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</si>
  <si>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</si>
  <si>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</si>
  <si>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</si>
  <si>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</si>
  <si>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</si>
  <si>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</si>
  <si>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</si>
  <si>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</si>
  <si>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</si>
  <si>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</si>
  <si>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</si>
  <si>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</si>
  <si>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</si>
  <si>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</si>
  <si>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</si>
  <si>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</si>
  <si>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</si>
  <si>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</si>
  <si>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</si>
  <si>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</si>
  <si>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</si>
  <si>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</si>
  <si>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</si>
  <si>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</si>
  <si>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</si>
  <si>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</si>
  <si>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</si>
  <si>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</si>
  <si>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</si>
  <si>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</si>
  <si>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</si>
  <si>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</si>
  <si>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</si>
  <si>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</si>
  <si>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</si>
  <si>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</si>
  <si>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</si>
  <si>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</si>
  <si>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</si>
  <si>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</si>
  <si>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</si>
  <si>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</si>
  <si>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</si>
  <si>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</si>
  <si>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</si>
  <si>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</si>
  <si>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</si>
  <si>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</si>
  <si>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</si>
  <si>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</si>
  <si>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</si>
  <si>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</si>
  <si>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</si>
  <si>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</si>
  <si>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</si>
  <si>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</si>
  <si>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</si>
  <si>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</si>
  <si>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</si>
  <si>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</si>
  <si>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</si>
  <si>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</si>
  <si>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</si>
  <si>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</si>
  <si>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</si>
  <si>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</si>
  <si>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</si>
  <si>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</si>
  <si>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</si>
  <si>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</si>
  <si>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</si>
  <si>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</si>
  <si>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</si>
  <si>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</si>
  <si>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</si>
  <si>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</si>
  <si>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</si>
  <si>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</si>
  <si>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</si>
  <si>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</si>
  <si>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</si>
  <si>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</si>
  <si>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</si>
  <si>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</si>
  <si>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</si>
  <si>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</si>
  <si>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</si>
  <si>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</si>
  <si>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</si>
  <si>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</si>
  <si>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</si>
  <si>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</si>
  <si>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</si>
  <si>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</si>
  <si>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</si>
  <si>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</si>
  <si>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</si>
  <si>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</si>
  <si>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</si>
  <si>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</si>
  <si>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</si>
  <si>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</si>
  <si>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</si>
  <si>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</si>
  <si>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</si>
  <si>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</si>
  <si>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</si>
  <si>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</si>
  <si>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</si>
  <si>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</si>
  <si>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</si>
  <si>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</si>
  <si>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</si>
  <si>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</si>
  <si>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</si>
  <si>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</si>
  <si>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</si>
  <si>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</si>
  <si>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</si>
  <si>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</si>
  <si>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</si>
  <si>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</si>
  <si>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</si>
  <si>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</si>
  <si>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</si>
  <si>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</si>
  <si>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</si>
  <si>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</si>
  <si>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</si>
  <si>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</si>
  <si>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</si>
  <si>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</si>
  <si>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</si>
  <si>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</si>
  <si>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</si>
  <si>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</si>
  <si>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</si>
  <si>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</si>
  <si>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</si>
  <si>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</si>
  <si>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</si>
  <si>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</si>
  <si>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</si>
  <si>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</si>
  <si>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</si>
  <si>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</si>
  <si>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</si>
  <si>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</si>
  <si>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</si>
  <si>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</si>
  <si>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</si>
  <si>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</si>
  <si>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</si>
  <si>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</si>
  <si>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</si>
  <si>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</si>
  <si>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</si>
  <si>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</si>
  <si>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</si>
  <si>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</si>
  <si>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</si>
  <si>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</si>
  <si>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</si>
  <si>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</si>
  <si>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</si>
  <si>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</si>
  <si>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</si>
  <si>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</si>
  <si>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</si>
  <si>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</si>
  <si>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</si>
  <si>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</si>
  <si>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</si>
  <si>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</si>
  <si>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</si>
  <si>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</si>
  <si>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</si>
  <si>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</si>
  <si>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</si>
  <si>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</si>
  <si>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</si>
  <si>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</si>
  <si>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</si>
  <si>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</si>
  <si>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</si>
  <si>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</si>
  <si>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</si>
  <si>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</si>
  <si>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</si>
  <si>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</si>
  <si>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</si>
  <si>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</si>
  <si>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</si>
  <si>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</si>
  <si>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</si>
  <si>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</si>
  <si>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</si>
  <si>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</si>
  <si>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</si>
  <si>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</si>
  <si>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</si>
  <si>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</si>
  <si>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</si>
  <si>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</si>
  <si>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</si>
  <si>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</si>
  <si>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</si>
  <si>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</si>
  <si>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</si>
  <si>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</si>
  <si>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</si>
  <si>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</si>
  <si>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</si>
  <si>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</si>
  <si>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</si>
  <si>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</si>
  <si>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</si>
  <si>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</si>
  <si>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</si>
  <si>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</si>
  <si>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</si>
  <si>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</si>
  <si>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</si>
  <si>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</si>
  <si>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</si>
  <si>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</si>
  <si>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</si>
  <si>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</si>
  <si>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</si>
  <si>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</si>
  <si>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</si>
  <si>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</si>
  <si>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</si>
  <si>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</si>
  <si>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</si>
  <si>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</si>
  <si>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</si>
  <si>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</si>
  <si>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</si>
  <si>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</si>
  <si>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</si>
  <si>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</si>
  <si>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</si>
  <si>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</si>
  <si>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</si>
  <si>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</si>
  <si>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</si>
  <si>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</si>
  <si>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</si>
  <si>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</si>
  <si>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</si>
  <si>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</si>
  <si>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</si>
  <si>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</si>
  <si>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</si>
  <si>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</si>
  <si>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</si>
  <si>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</si>
  <si>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</si>
  <si>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</si>
  <si>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</si>
  <si>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</si>
  <si>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</si>
  <si>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</si>
  <si>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</si>
  <si>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</si>
  <si>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</si>
  <si>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</si>
  <si>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</si>
  <si>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</si>
  <si>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</si>
  <si>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</si>
  <si>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</si>
  <si>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</si>
  <si>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</si>
  <si>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</si>
  <si>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</si>
  <si>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</si>
  <si>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</si>
  <si>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</si>
  <si>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</si>
  <si>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</si>
  <si>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</si>
  <si>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</si>
  <si>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</si>
  <si>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</si>
  <si>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</si>
  <si>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</si>
  <si>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</si>
  <si>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</si>
  <si>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</si>
  <si>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</si>
  <si>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</si>
  <si>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</si>
  <si>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</si>
  <si>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</si>
  <si>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</si>
  <si>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</si>
  <si>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</si>
  <si>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</si>
  <si>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</si>
  <si>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</si>
  <si>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</si>
  <si>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</si>
  <si>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</si>
  <si>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</si>
  <si>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</si>
  <si>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</si>
  <si>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</si>
  <si>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</si>
  <si>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</si>
  <si>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</si>
  <si>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</si>
  <si>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</si>
  <si>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</si>
  <si>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</si>
  <si>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</si>
  <si>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</si>
  <si>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</si>
  <si>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</si>
  <si>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</si>
  <si>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</si>
  <si>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</si>
  <si>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</si>
  <si>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</si>
  <si>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</si>
  <si>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</si>
  <si>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</si>
  <si>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</si>
  <si>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</si>
  <si>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</si>
  <si>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</si>
  <si>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</si>
  <si>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</si>
  <si>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</si>
  <si>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</si>
  <si>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</si>
  <si>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</si>
  <si>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</si>
  <si>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</si>
  <si>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</si>
  <si>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</si>
  <si>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</si>
  <si>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</si>
  <si>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</si>
  <si>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</si>
  <si>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</si>
  <si>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</si>
  <si>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</si>
  <si>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</si>
  <si>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</si>
  <si>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</si>
  <si>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</si>
  <si>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</si>
  <si>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</si>
  <si>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</si>
  <si>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</si>
  <si>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</si>
  <si>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</si>
  <si>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</si>
  <si>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</si>
  <si>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</si>
  <si>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</si>
  <si>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</si>
  <si>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</si>
  <si>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</si>
  <si>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</si>
  <si>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</si>
  <si>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</si>
  <si>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</si>
  <si>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</si>
  <si>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</si>
  <si>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</si>
  <si>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</si>
  <si>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</si>
  <si>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</si>
  <si>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</si>
  <si>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</si>
  <si>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</si>
  <si>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</si>
  <si>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</si>
  <si>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</si>
  <si>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</si>
  <si>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</si>
  <si>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</si>
  <si>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</si>
  <si>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</si>
  <si>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</si>
  <si>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</si>
  <si>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</si>
  <si>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</si>
  <si>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</si>
  <si>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</si>
  <si>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</si>
  <si>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</si>
  <si>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</si>
  <si>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</si>
  <si>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</si>
  <si>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</si>
  <si>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</si>
  <si>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</si>
  <si>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</si>
  <si>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</si>
  <si>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</si>
  <si>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</si>
  <si>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</si>
  <si>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</si>
  <si>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</si>
  <si>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</si>
  <si>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</si>
  <si>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</si>
  <si>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</si>
  <si>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</si>
  <si>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</si>
  <si>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</si>
  <si>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</si>
  <si>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</si>
  <si>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</si>
  <si>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</si>
  <si>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</si>
  <si>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</si>
  <si>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</si>
  <si>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</si>
  <si>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</si>
  <si>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</si>
  <si>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</si>
  <si>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</si>
  <si>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</si>
  <si>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</si>
  <si>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</si>
  <si>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</si>
  <si>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</si>
  <si>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</si>
  <si>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</si>
  <si>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</si>
  <si>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</si>
  <si>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</si>
  <si>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</si>
  <si>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</si>
  <si>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</si>
  <si>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</si>
  <si>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</si>
  <si>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</si>
  <si>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</si>
  <si>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</si>
  <si>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</si>
  <si>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</si>
  <si>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</si>
  <si>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</si>
  <si>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</si>
  <si>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</si>
  <si>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</si>
  <si>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</si>
  <si>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</si>
  <si>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</si>
  <si>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</si>
  <si>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</si>
  <si>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</si>
  <si>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</si>
  <si>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</si>
  <si>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</si>
  <si>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</si>
  <si>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</si>
  <si>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</si>
  <si>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</si>
  <si>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</si>
  <si>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</si>
  <si>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</si>
  <si>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</si>
  <si>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</si>
  <si>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</si>
  <si>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</si>
  <si>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</si>
  <si>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</si>
  <si>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</si>
  <si>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</si>
  <si>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</si>
  <si>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</si>
  <si>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</si>
  <si>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</si>
  <si>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</si>
  <si>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</si>
  <si>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</si>
  <si>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</si>
  <si>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</si>
  <si>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</si>
  <si>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</si>
  <si>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</si>
  <si>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</si>
  <si>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</si>
  <si>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</si>
  <si>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</si>
  <si>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</si>
  <si>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</si>
  <si>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</si>
  <si>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</si>
  <si>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</si>
  <si>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</si>
  <si>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</si>
  <si>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</si>
  <si>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</si>
  <si>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</si>
  <si>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</si>
  <si>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</si>
  <si>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</si>
  <si>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</si>
  <si>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</si>
  <si>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</si>
  <si>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</si>
  <si>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</si>
  <si>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</si>
  <si>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</si>
  <si>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</si>
  <si>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</si>
  <si>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</si>
  <si>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</si>
  <si>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</si>
  <si>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</si>
  <si>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</si>
  <si>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</si>
  <si>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</si>
  <si>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</si>
  <si>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</si>
  <si>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</si>
  <si>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</si>
  <si>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</si>
  <si>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</si>
  <si>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</si>
  <si>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</si>
  <si>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</si>
  <si>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</si>
  <si>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</si>
  <si>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</si>
  <si>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</si>
  <si>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</si>
  <si>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</si>
  <si>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</si>
  <si>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</si>
  <si>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</si>
  <si>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</si>
  <si>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</si>
  <si>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</si>
  <si>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</si>
  <si>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</si>
  <si>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</si>
  <si>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</si>
  <si>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</si>
  <si>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</si>
  <si>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</si>
  <si>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</si>
  <si>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</si>
  <si>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</si>
  <si>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</si>
  <si>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</si>
  <si>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</si>
  <si>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</si>
  <si>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</si>
  <si>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</si>
  <si>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</si>
  <si>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</si>
  <si>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</si>
  <si>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</si>
  <si>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</si>
  <si>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</si>
  <si>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</si>
  <si>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</si>
  <si>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</si>
  <si>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</si>
  <si>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</si>
  <si>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</si>
  <si>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</si>
  <si>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</si>
  <si>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</si>
  <si>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</si>
  <si>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</si>
  <si>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</si>
  <si>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</si>
  <si>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</si>
  <si>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</si>
  <si>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</si>
  <si>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</si>
  <si>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</si>
  <si>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</si>
  <si>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</si>
  <si>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</si>
  <si>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</si>
  <si>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</si>
  <si>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</si>
  <si>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</si>
  <si>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</si>
  <si>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</si>
  <si>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</si>
  <si>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</si>
  <si>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</si>
  <si>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</si>
  <si>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</si>
  <si>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</si>
  <si>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</si>
  <si>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</si>
  <si>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</si>
  <si>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</si>
  <si>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</si>
  <si>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</si>
  <si>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</si>
  <si>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</si>
  <si>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</si>
  <si>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</si>
  <si>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</si>
  <si>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</si>
  <si>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</si>
  <si>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</si>
  <si>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</si>
  <si>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</si>
  <si>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</si>
  <si>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</si>
  <si>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</si>
  <si>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</si>
  <si>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</si>
  <si>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</si>
  <si>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</si>
  <si>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</si>
  <si>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</si>
  <si>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</si>
  <si>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</si>
  <si>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</si>
  <si>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</si>
  <si>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</si>
  <si>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</si>
  <si>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</si>
  <si>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</si>
  <si>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</si>
  <si>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</si>
  <si>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</si>
  <si>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</si>
  <si>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</si>
  <si>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</si>
  <si>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</si>
  <si>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</si>
  <si>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</si>
  <si>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</si>
  <si>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</si>
  <si>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</si>
  <si>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</si>
  <si>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</si>
  <si>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</si>
  <si>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</si>
  <si>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</si>
  <si>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</si>
  <si>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</si>
  <si>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</si>
  <si>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</si>
  <si>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</si>
  <si>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</si>
  <si>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</si>
  <si>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</si>
  <si>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</si>
  <si>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</si>
  <si>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</si>
  <si>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</si>
  <si>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</si>
  <si>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</si>
  <si>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</si>
  <si>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</si>
  <si>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</si>
  <si>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</si>
  <si>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</si>
  <si>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</si>
  <si>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</si>
  <si>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</si>
  <si>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</si>
  <si>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</si>
  <si>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</si>
  <si>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</si>
  <si>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</si>
  <si>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</si>
  <si>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</si>
  <si>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</si>
  <si>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</si>
  <si>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</si>
  <si>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</si>
  <si>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</si>
  <si>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</si>
  <si>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</si>
  <si>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</si>
  <si>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</si>
  <si>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</si>
  <si>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</si>
  <si>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</si>
  <si>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</si>
  <si>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</si>
  <si>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</si>
  <si>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</si>
  <si>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</si>
  <si>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</si>
  <si>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</si>
  <si>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</si>
  <si>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</si>
  <si>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</si>
  <si>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</si>
  <si>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</si>
  <si>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</si>
  <si>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</si>
  <si>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</si>
  <si>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</si>
  <si>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</si>
  <si>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</si>
  <si>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</si>
  <si>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</si>
  <si>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</si>
  <si>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</si>
  <si>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</si>
  <si>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</si>
  <si>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</si>
  <si>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</si>
  <si>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</si>
  <si>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</si>
  <si>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</si>
  <si>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</si>
  <si>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</si>
  <si>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</si>
  <si>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</si>
  <si>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</si>
  <si>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</si>
  <si>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</si>
  <si>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</si>
  <si>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</si>
  <si>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</si>
  <si>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</si>
  <si>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</si>
  <si>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</si>
  <si>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</si>
  <si>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</si>
  <si>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</si>
  <si>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</si>
  <si>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</si>
  <si>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</si>
  <si>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</si>
  <si>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</si>
  <si>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</si>
  <si>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</si>
  <si>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</si>
  <si>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</si>
  <si>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</si>
  <si>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</si>
  <si>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</si>
  <si>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</si>
  <si>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</si>
  <si>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</si>
  <si>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</si>
  <si>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</si>
  <si>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</si>
  <si>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</si>
  <si>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</si>
  <si>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</si>
  <si>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</si>
  <si>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</si>
  <si>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</si>
  <si>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</si>
  <si>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</si>
  <si>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</si>
  <si>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</si>
  <si>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</si>
  <si>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</si>
  <si>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</si>
  <si>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</si>
  <si>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</si>
  <si>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</si>
  <si>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</si>
  <si>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</si>
  <si>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</si>
  <si>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</si>
  <si>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</si>
  <si>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</si>
  <si>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</si>
  <si>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</si>
  <si>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</si>
  <si>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</si>
  <si>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</si>
  <si>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</si>
  <si>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</si>
  <si>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</si>
  <si>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</si>
  <si>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</si>
  <si>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</si>
  <si>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</si>
  <si>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</si>
  <si>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</si>
  <si>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</si>
  <si>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</si>
  <si>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</si>
  <si>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</si>
  <si>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</si>
  <si>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</si>
  <si>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</si>
  <si>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</si>
  <si>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</si>
  <si>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</si>
  <si>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</si>
  <si>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</si>
  <si>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</si>
  <si>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</si>
  <si>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</si>
  <si>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</si>
  <si>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</si>
  <si>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</si>
  <si>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</si>
  <si>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</si>
  <si>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</si>
  <si>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</si>
  <si>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</si>
  <si>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</si>
  <si>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</si>
  <si>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</si>
  <si>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</si>
  <si>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</si>
  <si>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</si>
  <si>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</si>
  <si>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</si>
  <si>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</si>
  <si>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</si>
  <si>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</si>
  <si>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</si>
  <si>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</si>
  <si>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</si>
  <si>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</si>
  <si>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</si>
  <si>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</si>
  <si>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</si>
  <si>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</si>
  <si>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</si>
  <si>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</si>
  <si>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</si>
  <si>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</si>
  <si>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</si>
  <si>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</si>
  <si>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</si>
  <si>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</si>
  <si>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</si>
  <si>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</si>
  <si>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</si>
  <si>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</si>
  <si>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</si>
  <si>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</si>
  <si>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</si>
  <si>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</si>
  <si>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</si>
  <si>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</si>
  <si>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</si>
  <si>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</si>
  <si>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</si>
  <si>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</si>
  <si>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</si>
  <si>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</si>
  <si>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</si>
  <si>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</si>
  <si>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</si>
  <si>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</si>
  <si>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</si>
  <si>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</si>
  <si>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</si>
  <si>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</si>
  <si>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</si>
  <si>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</si>
  <si>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</si>
  <si>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</si>
  <si>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</si>
  <si>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</si>
  <si>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</si>
  <si>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</si>
  <si>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</si>
  <si>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</si>
  <si>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</si>
  <si>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</si>
  <si>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</si>
  <si>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</si>
  <si>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</si>
  <si>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</si>
  <si>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</si>
  <si>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</si>
  <si>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</si>
  <si>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</si>
  <si>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</si>
  <si>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</si>
  <si>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</si>
  <si>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</si>
  <si>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</si>
  <si>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</si>
  <si>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</si>
  <si>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</si>
  <si>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</si>
  <si>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</si>
  <si>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</si>
  <si>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</si>
  <si>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</si>
  <si>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</si>
  <si>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</si>
  <si>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</si>
  <si>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</si>
  <si>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</si>
  <si>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</si>
  <si>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</si>
  <si>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</si>
  <si>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</si>
  <si>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</si>
  <si>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</si>
  <si>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</si>
  <si>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</si>
  <si>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</si>
  <si>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</si>
  <si>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</si>
  <si>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</si>
  <si>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</si>
  <si>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</si>
  <si>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</si>
  <si>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</si>
  <si>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</si>
  <si>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</si>
  <si>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</si>
  <si>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</si>
  <si>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</si>
  <si>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</si>
  <si>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</si>
  <si>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</si>
  <si>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</si>
  <si>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</si>
  <si>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</si>
  <si>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</si>
  <si>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</si>
  <si>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</si>
  <si>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</si>
  <si>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</si>
  <si>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</si>
  <si>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</si>
  <si>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</si>
  <si>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</si>
  <si>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</si>
  <si>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</si>
  <si>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</si>
  <si>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</si>
  <si>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</si>
  <si>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</si>
  <si>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</si>
  <si>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</si>
  <si>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</si>
  <si>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</si>
  <si>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</si>
  <si>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</si>
  <si>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</si>
  <si>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</si>
  <si>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</si>
  <si>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</si>
  <si>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</si>
  <si>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</si>
  <si>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</si>
  <si>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</si>
  <si>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</si>
  <si>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</si>
  <si>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</si>
  <si>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</si>
  <si>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</si>
  <si>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</si>
  <si>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</si>
  <si>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</si>
  <si>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</si>
  <si>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</si>
  <si>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</si>
  <si>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</si>
  <si>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</si>
  <si>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</si>
  <si>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</si>
  <si>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</si>
  <si>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</si>
  <si>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</si>
  <si>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</si>
  <si>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</si>
  <si>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</si>
  <si>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</si>
  <si>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</si>
  <si>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</si>
  <si>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</si>
  <si>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</si>
  <si>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</si>
  <si>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</si>
  <si>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</si>
  <si>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</si>
  <si>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</si>
  <si>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</si>
  <si>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</si>
  <si>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</si>
  <si>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</si>
  <si>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</si>
  <si>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</si>
  <si>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</si>
  <si>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</si>
  <si>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</si>
  <si>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</si>
  <si>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</si>
  <si>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</si>
  <si>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</si>
  <si>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</si>
  <si>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</si>
  <si>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</si>
  <si>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</si>
  <si>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</si>
  <si>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</si>
  <si>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</si>
  <si>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</si>
  <si>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</si>
  <si>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</si>
  <si>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</si>
  <si>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</si>
  <si>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</si>
  <si>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</si>
  <si>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</si>
  <si>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</si>
  <si>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</si>
  <si>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</si>
  <si>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</si>
  <si>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</si>
  <si>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</si>
  <si>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</si>
  <si>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</si>
  <si>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</si>
  <si>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</si>
  <si>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</si>
  <si>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</si>
  <si>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</si>
  <si>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</si>
  <si>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</si>
  <si>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</si>
  <si>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</si>
  <si>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</si>
  <si>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</si>
  <si>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</si>
  <si>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</si>
  <si>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</si>
  <si>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</si>
  <si>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</si>
  <si>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</si>
  <si>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</si>
  <si>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</si>
  <si>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</si>
  <si>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</si>
  <si>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</si>
  <si>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</si>
  <si>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</si>
  <si>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</si>
  <si>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</si>
  <si>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</si>
  <si>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</si>
  <si>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</si>
  <si>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</si>
  <si>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</si>
  <si>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</si>
  <si>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</si>
  <si>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</si>
  <si>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</si>
  <si>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</si>
  <si>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</si>
  <si>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</si>
  <si>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</si>
  <si>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</si>
  <si>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</si>
  <si>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</si>
  <si>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</si>
  <si>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</si>
  <si>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</si>
  <si>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</si>
  <si>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</si>
  <si>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</si>
  <si>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</si>
  <si>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</si>
  <si>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</si>
  <si>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</si>
  <si>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</si>
  <si>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</si>
  <si>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</si>
  <si>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</si>
  <si>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</si>
  <si>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</si>
  <si>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</si>
  <si>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</si>
  <si>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</si>
  <si>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</si>
  <si>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</si>
  <si>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</si>
  <si>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</si>
  <si>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</si>
  <si>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</si>
  <si>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</si>
  <si>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</si>
  <si>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</si>
  <si>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</si>
  <si>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</si>
  <si>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</si>
  <si>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</si>
  <si>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</si>
  <si>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</si>
  <si>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</si>
  <si>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</si>
  <si>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</si>
  <si>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</si>
  <si>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</si>
  <si>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</si>
  <si>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</si>
  <si>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</si>
  <si>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</si>
  <si>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</si>
  <si>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</si>
  <si>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</si>
  <si>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</si>
  <si>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</si>
  <si>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</si>
  <si>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</si>
  <si>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</si>
  <si>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</si>
  <si>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</si>
  <si>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</si>
  <si>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</si>
  <si>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</si>
  <si>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</si>
  <si>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</si>
  <si>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</si>
  <si>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</si>
  <si>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</si>
  <si>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</si>
  <si>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</si>
  <si>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</si>
  <si>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</si>
  <si>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</si>
  <si>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</si>
  <si>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</si>
  <si>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</si>
  <si>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</si>
  <si>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</si>
  <si>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</si>
  <si>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</si>
  <si>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</si>
  <si>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</si>
  <si>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</si>
  <si>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</si>
  <si>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</si>
  <si>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</si>
  <si>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</si>
  <si>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</si>
  <si>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</si>
  <si>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</si>
  <si>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</si>
  <si>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</si>
  <si>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</si>
  <si>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</si>
  <si>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</si>
  <si>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</si>
  <si>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</si>
  <si>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</si>
  <si>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</si>
  <si>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</si>
  <si>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</si>
  <si>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</si>
  <si>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</si>
  <si>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</si>
  <si>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</si>
  <si>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</si>
  <si>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</si>
  <si>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</si>
  <si>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</si>
  <si>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</si>
  <si>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</si>
  <si>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</si>
  <si>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</si>
  <si>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</si>
  <si>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</si>
  <si>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</si>
  <si>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</si>
  <si>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</si>
  <si>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</si>
  <si>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</si>
  <si>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</si>
  <si>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</si>
  <si>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</si>
  <si>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</si>
  <si>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</si>
  <si>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</si>
  <si>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</si>
  <si>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</si>
  <si>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</si>
  <si>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</si>
  <si>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</si>
  <si>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</si>
  <si>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</si>
  <si>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</si>
  <si>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</si>
  <si>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</si>
  <si>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</si>
  <si>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</si>
  <si>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</si>
  <si>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</si>
  <si>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</si>
  <si>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</si>
  <si>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</si>
  <si>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</si>
  <si>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</si>
  <si>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</si>
  <si>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</si>
  <si>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</si>
  <si>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</si>
  <si>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</si>
  <si>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</si>
  <si>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</si>
  <si>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</si>
  <si>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</si>
  <si>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</si>
  <si>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</si>
  <si>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</si>
  <si>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</si>
  <si>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</si>
  <si>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</si>
  <si>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</si>
  <si>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</si>
  <si>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</si>
  <si>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</si>
  <si>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</si>
  <si>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</si>
  <si>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</si>
  <si>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</si>
  <si>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</si>
  <si>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</si>
  <si>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</si>
  <si>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</si>
  <si>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</si>
  <si>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</si>
  <si>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</si>
  <si>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</si>
  <si>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</si>
  <si>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</si>
  <si>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</si>
  <si>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</si>
  <si>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</si>
  <si>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</si>
  <si>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</si>
  <si>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</si>
  <si>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</si>
  <si>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</si>
  <si>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</si>
  <si>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</si>
  <si>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</si>
  <si>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</si>
  <si>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</si>
  <si>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</si>
  <si>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</si>
  <si>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</si>
  <si>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</si>
  <si>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</si>
  <si>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</si>
  <si>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</si>
  <si>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</si>
  <si>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</si>
  <si>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</si>
  <si>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</si>
  <si>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</si>
  <si>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</si>
  <si>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</si>
  <si>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</si>
  <si>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</si>
  <si>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</si>
  <si>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</si>
  <si>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</si>
  <si>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</si>
  <si>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</si>
  <si>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</si>
  <si>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</si>
  <si>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</si>
  <si>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</si>
  <si>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</si>
  <si>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</si>
  <si>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</si>
  <si>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</si>
  <si>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</si>
  <si>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</si>
  <si>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</si>
  <si>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</si>
  <si>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</si>
  <si>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</si>
  <si>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</si>
  <si>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</si>
  <si>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</si>
  <si>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</si>
  <si>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</si>
  <si>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</si>
  <si>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</si>
  <si>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</si>
  <si>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</si>
  <si>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</si>
  <si>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</si>
  <si>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</si>
  <si>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</si>
  <si>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</si>
  <si>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</si>
  <si>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</si>
  <si>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</si>
  <si>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</si>
  <si>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</si>
  <si>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</si>
  <si>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</si>
  <si>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</si>
  <si>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</si>
  <si>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</si>
  <si>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</si>
  <si>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</si>
  <si>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</si>
  <si>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</si>
  <si>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</si>
  <si>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</si>
  <si>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</si>
  <si>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</si>
  <si>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</si>
  <si>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</si>
  <si>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</si>
  <si>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</si>
  <si>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</si>
  <si>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</si>
  <si>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</si>
  <si>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</si>
  <si>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</si>
  <si>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</si>
  <si>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</si>
  <si>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</si>
  <si>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</si>
  <si>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</si>
  <si>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</si>
  <si>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</si>
  <si>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</si>
  <si>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</si>
  <si>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</si>
  <si>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</si>
  <si>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</si>
  <si>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</si>
  <si>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</si>
  <si>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</si>
  <si>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</si>
  <si>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</si>
  <si>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</si>
  <si>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</si>
  <si>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</si>
  <si>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</si>
  <si>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</si>
  <si>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</si>
  <si>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</si>
  <si>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</si>
  <si>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</si>
  <si>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</si>
  <si>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</si>
  <si>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</si>
  <si>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</si>
  <si>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</si>
  <si>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</si>
  <si>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</si>
  <si>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</si>
  <si>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</si>
  <si>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</si>
  <si>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</si>
  <si>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</si>
  <si>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</si>
  <si>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</si>
  <si>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</si>
  <si>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</si>
  <si>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</si>
  <si>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</si>
  <si>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</si>
  <si>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</si>
  <si>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</si>
  <si>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</si>
  <si>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</si>
  <si>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</si>
  <si>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</si>
  <si>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</si>
  <si>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</si>
  <si>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</si>
  <si>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</si>
  <si>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</si>
  <si>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</si>
  <si>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</si>
  <si>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</si>
  <si>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</si>
  <si>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</si>
  <si>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</si>
  <si>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</si>
  <si>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</si>
  <si>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</si>
  <si>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</si>
  <si>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</si>
  <si>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</si>
  <si>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</si>
  <si>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</si>
  <si>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</si>
  <si>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</si>
  <si>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</si>
  <si>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</si>
  <si>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</si>
  <si>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</si>
  <si>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</si>
  <si>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</si>
  <si>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</si>
  <si>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</si>
  <si>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</si>
  <si>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</si>
  <si>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</si>
  <si>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</si>
  <si>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</si>
  <si>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</si>
  <si>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</si>
  <si>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</si>
  <si>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</si>
  <si>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</si>
  <si>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</si>
  <si>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</si>
  <si>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</si>
  <si>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</si>
  <si>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</si>
  <si>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</si>
  <si>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</si>
  <si>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</si>
  <si>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</si>
  <si>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</si>
  <si>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</si>
  <si>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</si>
  <si>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</si>
  <si>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</si>
  <si>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</si>
  <si>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</si>
  <si>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</si>
  <si>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</si>
  <si>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</si>
  <si>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</si>
  <si>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</si>
  <si>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</si>
  <si>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</si>
  <si>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</si>
  <si>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</si>
  <si>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</si>
  <si>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</si>
  <si>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</si>
  <si>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</si>
  <si>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</si>
  <si>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</si>
  <si>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</si>
  <si>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</si>
  <si>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</si>
  <si>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</si>
  <si>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</si>
  <si>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</si>
  <si>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</si>
  <si>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</si>
  <si>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</si>
  <si>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</si>
  <si>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</si>
  <si>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</si>
  <si>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</si>
  <si>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</si>
  <si>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</si>
  <si>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</si>
  <si>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</si>
  <si>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</si>
  <si>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</si>
  <si>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</si>
  <si>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</si>
  <si>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</si>
  <si>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</si>
  <si>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</si>
  <si>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</si>
  <si>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</si>
  <si>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</si>
  <si>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</si>
  <si>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</si>
  <si>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</si>
  <si>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</si>
  <si>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</si>
  <si>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</si>
  <si>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</si>
  <si>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</si>
  <si>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</si>
  <si>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</si>
  <si>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</si>
  <si>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</si>
  <si>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</si>
  <si>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</si>
  <si>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</si>
  <si>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</si>
  <si>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</si>
  <si>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</si>
  <si>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</si>
  <si>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</si>
  <si>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</si>
  <si>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</si>
  <si>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</si>
  <si>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</si>
  <si>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</si>
  <si>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</si>
  <si>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</si>
  <si>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</si>
  <si>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</si>
  <si>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</si>
  <si>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</si>
  <si>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</si>
  <si>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</si>
  <si>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</si>
  <si>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</si>
  <si>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</si>
  <si>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</si>
  <si>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</si>
  <si>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</si>
  <si>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</si>
  <si>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</si>
  <si>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</si>
  <si>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</si>
  <si>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</si>
  <si>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</si>
  <si>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</si>
  <si>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</si>
  <si>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</si>
  <si>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</si>
  <si>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</si>
  <si>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</si>
  <si>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</si>
  <si>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</si>
  <si>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</si>
  <si>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</si>
  <si>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</si>
  <si>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</si>
  <si>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</si>
  <si>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</si>
  <si>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</si>
  <si>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</si>
  <si>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</si>
  <si>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</si>
  <si>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</si>
  <si>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</si>
  <si>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</si>
  <si>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</si>
  <si>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</si>
  <si>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</si>
  <si>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</si>
  <si>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</si>
  <si>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</si>
  <si>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</si>
  <si>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</si>
  <si>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</si>
  <si>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</si>
  <si>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</si>
  <si>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</si>
  <si>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</si>
  <si>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</si>
  <si>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</si>
  <si>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</si>
  <si>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</si>
  <si>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</si>
  <si>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</si>
  <si>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</si>
  <si>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</si>
  <si>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</si>
  <si>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</si>
  <si>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</si>
  <si>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</si>
  <si>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</si>
  <si>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</si>
  <si>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</si>
  <si>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</si>
  <si>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</si>
  <si>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</si>
  <si>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</si>
  <si>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</si>
  <si>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</si>
  <si>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</si>
  <si>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</si>
  <si>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</si>
  <si>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</si>
  <si>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</si>
  <si>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</si>
  <si>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</si>
  <si>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</si>
  <si>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</si>
  <si>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</si>
  <si>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</si>
  <si>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</si>
  <si>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</si>
  <si>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</si>
  <si>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</si>
  <si>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</si>
  <si>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</si>
  <si>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</si>
  <si>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</si>
  <si>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</si>
  <si>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</si>
  <si>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</si>
  <si>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</si>
  <si>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</si>
  <si>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</si>
  <si>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</si>
  <si>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</si>
  <si>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</si>
  <si>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</si>
  <si>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</si>
  <si>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</si>
  <si>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</si>
  <si>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</si>
  <si>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</si>
  <si>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</si>
  <si>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</si>
  <si>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</si>
  <si>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</si>
  <si>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</si>
  <si>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</si>
  <si>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</si>
  <si>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</si>
  <si>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</si>
  <si>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</si>
  <si>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</si>
  <si>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</si>
  <si>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</si>
  <si>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</si>
  <si>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</si>
  <si>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</si>
  <si>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</si>
  <si>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</si>
  <si>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</si>
  <si>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</si>
  <si>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</si>
  <si>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</si>
  <si>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</si>
  <si>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</si>
  <si>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</si>
  <si>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</si>
  <si>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</si>
  <si>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</si>
  <si>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</si>
  <si>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</si>
  <si>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</si>
  <si>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</si>
  <si>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</si>
  <si>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</si>
  <si>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</si>
  <si>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</si>
  <si>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</si>
  <si>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</si>
  <si>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</si>
  <si>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</si>
  <si>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</si>
  <si>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</si>
  <si>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</si>
  <si>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</si>
  <si>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</si>
  <si>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</si>
  <si>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</si>
  <si>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</si>
  <si>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</si>
  <si>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</si>
  <si>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</si>
  <si>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</si>
  <si>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</si>
  <si>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</si>
  <si>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</si>
  <si>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</si>
  <si>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</si>
  <si>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</si>
  <si>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</si>
  <si>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</si>
  <si>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</si>
  <si>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</si>
  <si>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</si>
  <si>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</si>
  <si>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</si>
  <si>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</si>
  <si>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</si>
  <si>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</si>
  <si>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</si>
  <si>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</si>
  <si>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</si>
  <si>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</si>
  <si>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</si>
  <si>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</si>
  <si>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</si>
  <si>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</si>
  <si>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</si>
  <si>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</si>
  <si>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</si>
  <si>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</si>
  <si>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</si>
  <si>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</si>
  <si>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</si>
  <si>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</si>
  <si>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</si>
  <si>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</si>
  <si>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</si>
  <si>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</si>
  <si>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</si>
  <si>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</si>
  <si>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</si>
  <si>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</si>
  <si>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</si>
  <si>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</si>
  <si>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</si>
  <si>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</si>
  <si>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</si>
  <si>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</si>
  <si>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</si>
  <si>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</si>
  <si>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</si>
  <si>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</si>
  <si>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</si>
  <si>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</si>
  <si>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</si>
  <si>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</si>
  <si>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</si>
  <si>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</si>
  <si>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</si>
  <si>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</si>
  <si>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</si>
  <si>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</si>
  <si>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</si>
  <si>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</si>
  <si>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</si>
  <si>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</si>
  <si>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</si>
  <si>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</si>
  <si>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</si>
  <si>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</si>
  <si>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</si>
  <si>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</si>
  <si>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</si>
  <si>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</si>
  <si>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</si>
  <si>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</si>
  <si>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</si>
  <si>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</si>
  <si>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</si>
  <si>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</si>
  <si>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</si>
  <si>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</si>
  <si>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</si>
  <si>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</si>
  <si>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</si>
  <si>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</si>
  <si>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</si>
  <si>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</si>
  <si>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</si>
  <si>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</si>
  <si>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</si>
  <si>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</si>
  <si>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</si>
  <si>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</si>
  <si>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</si>
  <si>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</si>
  <si>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</si>
  <si>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</si>
  <si>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</si>
  <si>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</si>
  <si>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</si>
  <si>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</si>
  <si>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</si>
  <si>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</si>
  <si>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</si>
  <si>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</si>
  <si>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</si>
  <si>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</si>
  <si>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</si>
  <si>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</si>
  <si>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</si>
  <si>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</si>
  <si>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</si>
  <si>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</si>
  <si>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</si>
  <si>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</si>
  <si>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</si>
  <si>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</si>
  <si>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</si>
  <si>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</si>
  <si>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</si>
  <si>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</si>
  <si>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</si>
  <si>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</si>
  <si>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</si>
  <si>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</si>
  <si>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</si>
  <si>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</si>
  <si>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</si>
  <si>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</si>
  <si>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</si>
  <si>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</si>
  <si>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</si>
  <si>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</si>
  <si>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</si>
  <si>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</si>
  <si>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</si>
  <si>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</si>
  <si>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</si>
  <si>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</si>
  <si>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</si>
  <si>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</si>
  <si>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</si>
  <si>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</si>
  <si>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</si>
  <si>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</si>
  <si>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</si>
  <si>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</si>
  <si>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</si>
  <si>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</si>
  <si>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</si>
  <si>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</si>
  <si>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</si>
  <si>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</si>
  <si>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</si>
  <si>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</si>
  <si>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</si>
  <si>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</si>
  <si>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</si>
  <si>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</si>
  <si>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</si>
  <si>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</si>
  <si>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</si>
  <si>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</si>
  <si>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</si>
  <si>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</si>
  <si>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</si>
  <si>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</si>
  <si>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</si>
  <si>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</si>
  <si>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</si>
  <si>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</si>
  <si>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</si>
  <si>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</si>
  <si>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</si>
  <si>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</si>
  <si>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</si>
  <si>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</si>
  <si>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</si>
  <si>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</si>
  <si>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</si>
  <si>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</si>
  <si>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</si>
  <si>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</si>
  <si>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</si>
  <si>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</si>
  <si>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</si>
  <si>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</si>
  <si>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</si>
  <si>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</si>
  <si>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</si>
  <si>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</si>
  <si>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</si>
  <si>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</si>
  <si>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</si>
  <si>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</si>
  <si>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</si>
  <si>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</si>
  <si>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</si>
  <si>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</si>
  <si>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</si>
  <si>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</si>
  <si>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</si>
  <si>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</si>
  <si>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</si>
  <si>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</si>
  <si>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</si>
  <si>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</si>
  <si>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</si>
  <si>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</si>
  <si>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</si>
  <si>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</si>
  <si>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</si>
  <si>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</si>
  <si>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</si>
  <si>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</si>
  <si>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</si>
  <si>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</si>
  <si>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</si>
  <si>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</si>
  <si>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</si>
  <si>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</si>
  <si>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</si>
  <si>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</si>
  <si>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</si>
  <si>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</si>
  <si>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</si>
  <si>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</si>
  <si>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</si>
  <si>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</si>
  <si>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</si>
  <si>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</si>
  <si>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</si>
  <si>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</si>
  <si>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</si>
  <si>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</si>
  <si>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</si>
  <si>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</si>
  <si>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</si>
  <si>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</si>
  <si>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</si>
  <si>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</si>
  <si>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</si>
  <si>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</si>
  <si>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</si>
  <si>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</si>
  <si>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</si>
  <si>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</si>
  <si>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</si>
  <si>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</si>
  <si>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</si>
  <si>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</si>
  <si>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</si>
  <si>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</si>
  <si>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</si>
  <si>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</si>
  <si>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</si>
  <si>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</si>
  <si>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</si>
  <si>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</si>
  <si>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</si>
  <si>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</si>
  <si>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</si>
  <si>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</si>
  <si>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</si>
  <si>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</si>
  <si>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</si>
  <si>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</si>
  <si>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</si>
  <si>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</si>
  <si>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</si>
  <si>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</si>
  <si>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</si>
  <si>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</si>
  <si>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</si>
  <si>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</si>
  <si>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</si>
  <si>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</si>
  <si>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</si>
  <si>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</si>
  <si>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</si>
  <si>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</si>
  <si>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</si>
  <si>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</si>
  <si>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</si>
  <si>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</si>
  <si>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</si>
  <si>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</si>
  <si>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</si>
  <si>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</si>
  <si>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</si>
  <si>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</si>
  <si>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</si>
  <si>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</si>
  <si>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</si>
  <si>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</si>
  <si>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</si>
  <si>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</si>
  <si>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</si>
  <si>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</si>
  <si>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</si>
  <si>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</si>
  <si>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</si>
  <si>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</si>
  <si>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</si>
  <si>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</si>
  <si>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</si>
  <si>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</si>
  <si>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</si>
  <si>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</si>
  <si>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</si>
  <si>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</si>
  <si>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</si>
  <si>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</si>
  <si>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</si>
  <si>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</si>
  <si>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</si>
  <si>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</si>
  <si>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</si>
  <si>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</si>
  <si>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</si>
  <si>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</si>
  <si>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</si>
  <si>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</si>
  <si>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</si>
  <si>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</si>
  <si>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</si>
  <si>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</si>
  <si>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</si>
  <si>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</si>
  <si>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</si>
  <si>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</si>
  <si>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</si>
  <si>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</si>
  <si>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</si>
  <si>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</si>
  <si>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</si>
  <si>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</si>
  <si>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</si>
  <si>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</si>
  <si>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</si>
  <si>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</si>
  <si>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</si>
  <si>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</si>
  <si>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</si>
  <si>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</si>
  <si>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</si>
  <si>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</si>
  <si>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</si>
  <si>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</si>
  <si>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</si>
  <si>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</si>
  <si>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</si>
  <si>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</si>
  <si>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</si>
  <si>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</si>
  <si>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</si>
  <si>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</si>
  <si>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</si>
  <si>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</si>
  <si>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</si>
  <si>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</si>
  <si>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</si>
  <si>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</si>
  <si>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</si>
  <si>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</si>
  <si>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</si>
  <si>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</si>
  <si>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</si>
  <si>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</si>
  <si>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</si>
  <si>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</si>
  <si>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</si>
  <si>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</si>
  <si>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</si>
  <si>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</si>
  <si>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</si>
  <si>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</si>
  <si>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</si>
  <si>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</si>
  <si>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</si>
  <si>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</si>
  <si>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</si>
  <si>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</si>
  <si>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</si>
  <si>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</si>
  <si>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</si>
  <si>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</si>
  <si>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</si>
  <si>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</si>
  <si>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</si>
  <si>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</si>
  <si>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</si>
  <si>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</si>
  <si>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</si>
  <si>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</si>
  <si>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</si>
  <si>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</si>
  <si>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</si>
  <si>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</si>
  <si>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</si>
  <si>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</si>
  <si>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</si>
  <si>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</si>
  <si>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</si>
  <si>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</si>
  <si>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</si>
  <si>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</si>
  <si>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</si>
  <si>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</si>
  <si>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</si>
  <si>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</si>
  <si>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</si>
  <si>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</si>
  <si>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</si>
  <si>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</si>
  <si>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</si>
  <si>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</si>
  <si>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</si>
  <si>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</si>
  <si>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</si>
  <si>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</si>
  <si>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</si>
  <si>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</si>
  <si>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</si>
  <si>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</si>
  <si>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</si>
  <si>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</si>
  <si>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</si>
  <si>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</si>
  <si>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</si>
  <si>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</si>
  <si>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</si>
  <si>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</si>
  <si>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</si>
  <si>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</si>
  <si>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</si>
  <si>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</si>
  <si>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</si>
  <si>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</si>
  <si>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</si>
  <si>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</si>
  <si>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</si>
  <si>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</si>
  <si>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</si>
  <si>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</si>
  <si>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</si>
  <si>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</si>
  <si>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</si>
  <si>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</si>
  <si>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</si>
  <si>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</si>
  <si>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</si>
  <si>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</si>
  <si>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</si>
  <si>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</si>
  <si>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</si>
  <si>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</si>
  <si>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</si>
  <si>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</si>
  <si>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</si>
  <si>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</si>
  <si>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</si>
  <si>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</si>
  <si>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</si>
  <si>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</si>
  <si>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</si>
  <si>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</si>
  <si>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</si>
  <si>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</si>
  <si>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</si>
  <si>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</si>
  <si>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</si>
  <si>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</si>
  <si>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</si>
  <si>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</si>
  <si>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</si>
  <si>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</si>
  <si>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</si>
  <si>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</si>
  <si>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</si>
  <si>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</si>
  <si>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</si>
  <si>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</si>
  <si>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</si>
  <si>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</si>
  <si>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</si>
  <si>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</si>
  <si>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</si>
  <si>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</si>
  <si>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</si>
  <si>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</si>
  <si>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</si>
  <si>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</si>
  <si>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</si>
  <si>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</si>
  <si>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</si>
  <si>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</si>
  <si>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</si>
  <si>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</si>
  <si>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</si>
  <si>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</si>
  <si>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</si>
  <si>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</si>
  <si>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</si>
  <si>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</si>
  <si>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</si>
  <si>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</si>
  <si>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</si>
  <si>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</si>
  <si>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</si>
  <si>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</si>
  <si>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</si>
  <si>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</si>
  <si>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</si>
  <si>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</si>
  <si>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</si>
  <si>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</si>
  <si>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</si>
  <si>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</si>
  <si>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</si>
  <si>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</si>
  <si>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</si>
  <si>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</si>
  <si>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</si>
  <si>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</si>
  <si>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</si>
  <si>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</si>
  <si>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</si>
  <si>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</si>
  <si>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</si>
  <si>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</si>
  <si>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</si>
  <si>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</si>
  <si>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</si>
  <si>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</si>
  <si>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</si>
  <si>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</si>
  <si>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</si>
  <si>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</si>
  <si>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</si>
  <si>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</si>
  <si>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</si>
  <si>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</si>
  <si>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</si>
  <si>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</si>
  <si>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</si>
  <si>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</si>
  <si>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</si>
  <si>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</si>
  <si>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</si>
  <si>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</si>
  <si>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</si>
  <si>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</si>
  <si>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</si>
  <si>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</si>
  <si>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</si>
  <si>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</si>
  <si>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</si>
  <si>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</si>
  <si>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</si>
  <si>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</si>
  <si>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</si>
  <si>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</si>
  <si>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</si>
  <si>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</si>
  <si>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</si>
  <si>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</si>
  <si>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</si>
  <si>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</si>
  <si>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</si>
  <si>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</si>
  <si>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</si>
  <si>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</si>
  <si>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</si>
  <si>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</si>
  <si>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</si>
  <si>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</si>
  <si>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</si>
  <si>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</si>
  <si>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</si>
  <si>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</si>
  <si>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</si>
  <si>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</si>
  <si>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</si>
  <si>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</si>
  <si>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</si>
  <si>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</si>
  <si>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</si>
  <si>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</si>
  <si>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</si>
  <si>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</si>
  <si>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</si>
  <si>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</si>
  <si>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</si>
  <si>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</si>
  <si>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</si>
  <si>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</si>
  <si>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</si>
  <si>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</si>
  <si>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</si>
  <si>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</si>
  <si>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</si>
  <si>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</si>
  <si>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</si>
  <si>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</si>
  <si>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</si>
  <si>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</si>
  <si>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</si>
  <si>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</si>
  <si>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</si>
  <si>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</si>
  <si>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</si>
  <si>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</si>
  <si>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</si>
  <si>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</si>
  <si>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</si>
  <si>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</si>
  <si>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</si>
  <si>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</si>
  <si>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</si>
  <si>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</si>
  <si>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</si>
  <si>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</si>
  <si>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</si>
  <si>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</si>
  <si>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</si>
  <si>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</si>
  <si>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</si>
  <si>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</si>
  <si>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</si>
  <si>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</si>
  <si>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</si>
  <si>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</si>
  <si>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</si>
  <si>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</si>
  <si>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</si>
  <si>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</si>
  <si>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</si>
  <si>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</si>
  <si>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</si>
  <si>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</si>
  <si>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</si>
  <si>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</si>
  <si>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</si>
  <si>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</si>
  <si>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</si>
  <si>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</si>
  <si>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</si>
  <si>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</si>
  <si>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</si>
  <si>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</si>
  <si>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</si>
  <si>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</si>
  <si>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</si>
  <si>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</si>
  <si>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</si>
  <si>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</si>
  <si>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</si>
  <si>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</si>
  <si>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</si>
  <si>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</si>
  <si>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</si>
  <si>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</si>
  <si>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</si>
  <si>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</si>
  <si>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</si>
  <si>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</si>
  <si>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</si>
  <si>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</si>
  <si>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</si>
  <si>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</si>
  <si>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</si>
  <si>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</si>
  <si>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</si>
  <si>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</si>
  <si>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</si>
  <si>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</si>
  <si>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</si>
  <si>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</si>
  <si>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</si>
  <si>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</si>
  <si>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</si>
  <si>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</si>
  <si>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</si>
  <si>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</si>
  <si>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</si>
  <si>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</si>
  <si>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</si>
  <si>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</si>
  <si>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</si>
  <si>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</si>
  <si>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</si>
  <si>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</si>
  <si>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</si>
  <si>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</si>
  <si>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</si>
  <si>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</si>
  <si>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</si>
  <si>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</si>
  <si>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</si>
  <si>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</si>
  <si>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</si>
  <si>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</si>
  <si>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</si>
  <si>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</si>
  <si>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</si>
  <si>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</si>
  <si>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</si>
  <si>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</si>
  <si>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</si>
  <si>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</si>
  <si>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</si>
  <si>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</si>
  <si>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</si>
  <si>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</si>
  <si>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</si>
  <si>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</si>
  <si>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</si>
  <si>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</si>
  <si>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</si>
  <si>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</si>
  <si>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</si>
  <si>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</si>
  <si>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</si>
  <si>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</si>
  <si>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</si>
  <si>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</si>
  <si>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</si>
  <si>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</si>
  <si>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</si>
  <si>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</si>
  <si>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</si>
  <si>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</si>
  <si>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</si>
  <si>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</si>
  <si>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</si>
  <si>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</si>
  <si>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</si>
  <si>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</si>
  <si>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</si>
  <si>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</si>
  <si>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</si>
  <si>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</si>
  <si>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</si>
  <si>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</si>
  <si>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</si>
  <si>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</si>
  <si>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</si>
  <si>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</si>
  <si>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</si>
  <si>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</si>
  <si>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</si>
  <si>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</si>
  <si>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</si>
  <si>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</si>
  <si>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</si>
  <si>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</si>
  <si>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</si>
  <si>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</si>
  <si>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</si>
  <si>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</si>
  <si>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</si>
  <si>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</si>
  <si>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</si>
  <si>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</si>
  <si>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</si>
  <si>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</si>
  <si>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</si>
  <si>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</si>
  <si>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</si>
  <si>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</si>
  <si>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</si>
  <si>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</si>
  <si>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</si>
  <si>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</si>
  <si>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</si>
  <si>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</si>
  <si>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</si>
  <si>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</si>
  <si>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</si>
  <si>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</si>
  <si>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</si>
  <si>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</si>
  <si>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</si>
  <si>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</si>
  <si>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</si>
  <si>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</si>
  <si>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</si>
  <si>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</si>
  <si>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</si>
  <si>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</si>
  <si>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</si>
  <si>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</si>
  <si>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</si>
  <si>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</si>
  <si>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</si>
  <si>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</si>
  <si>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</si>
  <si>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</si>
  <si>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</si>
  <si>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</si>
  <si>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</si>
  <si>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</si>
  <si>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</si>
  <si>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</si>
  <si>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</si>
  <si>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</si>
  <si>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</si>
  <si>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</si>
  <si>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</si>
  <si>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</si>
  <si>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</si>
  <si>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</si>
  <si>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</si>
  <si>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</si>
  <si>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</si>
  <si>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</si>
  <si>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</si>
  <si>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</si>
  <si>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</si>
  <si>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</si>
  <si>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</si>
  <si>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</si>
  <si>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</si>
  <si>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</si>
  <si>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</si>
  <si>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</si>
  <si>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</si>
  <si>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</si>
  <si>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</si>
  <si>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</si>
  <si>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</si>
  <si>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</si>
  <si>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</si>
  <si>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</si>
  <si>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</si>
  <si>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</si>
  <si>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</si>
  <si>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</si>
  <si>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</si>
  <si>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</si>
  <si>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</si>
  <si>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</si>
  <si>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</si>
  <si>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</si>
  <si>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</si>
  <si>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</si>
  <si>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</si>
  <si>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</si>
  <si>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</si>
  <si>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</si>
  <si>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</si>
  <si>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</si>
  <si>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</si>
  <si>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</si>
  <si>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</si>
  <si>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</si>
  <si>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</si>
  <si>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</si>
  <si>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</si>
  <si>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</si>
  <si>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</si>
  <si>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</si>
  <si>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</si>
  <si>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</si>
  <si>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</si>
  <si>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</si>
  <si>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</si>
  <si>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</si>
  <si>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</si>
  <si>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</si>
  <si>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</si>
  <si>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</si>
  <si>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</si>
  <si>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</si>
  <si>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</si>
  <si>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</si>
  <si>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</si>
  <si>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</si>
  <si>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</si>
  <si>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</si>
  <si>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</si>
  <si>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</si>
  <si>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</si>
  <si>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</si>
  <si>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</si>
  <si>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</si>
  <si>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</si>
  <si>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</si>
  <si>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</si>
  <si>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</si>
  <si>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</si>
  <si>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</si>
  <si>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</si>
  <si>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</si>
  <si>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</si>
  <si>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</si>
  <si>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</si>
  <si>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</si>
  <si>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</si>
  <si>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</si>
  <si>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</si>
  <si>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</si>
  <si>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</si>
  <si>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</si>
  <si>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</si>
  <si>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</si>
  <si>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</si>
  <si>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</si>
  <si>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</si>
  <si>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</si>
  <si>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</si>
  <si>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</si>
  <si>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</si>
  <si>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</si>
  <si>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</si>
  <si>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</si>
  <si>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</si>
  <si>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</si>
  <si>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</si>
  <si>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</si>
  <si>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</si>
  <si>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</si>
  <si>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</si>
  <si>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</si>
  <si>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</si>
  <si>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</si>
  <si>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</si>
  <si>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</si>
  <si>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</si>
  <si>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</si>
  <si>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</si>
  <si>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</si>
  <si>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</si>
  <si>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</si>
  <si>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</si>
  <si>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</si>
  <si>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</si>
  <si>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</si>
  <si>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</si>
  <si>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</si>
  <si>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</si>
  <si>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</si>
  <si>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</si>
  <si>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</si>
  <si>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</si>
  <si>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</si>
  <si>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</si>
  <si>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</si>
  <si>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</si>
  <si>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</si>
  <si>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</si>
  <si>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</si>
  <si>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</si>
  <si>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</si>
  <si>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</si>
  <si>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</si>
  <si>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</si>
  <si>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</si>
  <si>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</si>
  <si>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</si>
  <si>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</si>
  <si>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</si>
  <si>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</si>
  <si>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</si>
  <si>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</si>
  <si>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</si>
  <si>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</si>
  <si>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</si>
  <si>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</si>
  <si>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</si>
  <si>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</si>
  <si>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</si>
  <si>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</si>
  <si>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</si>
  <si>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</si>
  <si>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</si>
  <si>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</si>
  <si>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</si>
  <si>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</si>
  <si>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</si>
  <si>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</si>
  <si>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</si>
  <si>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</si>
  <si>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</si>
  <si>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</si>
  <si>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</si>
  <si>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</si>
  <si>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</si>
  <si>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</si>
  <si>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</si>
  <si>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</si>
  <si>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</si>
  <si>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</si>
  <si>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</si>
  <si>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</si>
  <si>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</si>
  <si>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</si>
  <si>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</si>
  <si>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</si>
  <si>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</si>
  <si>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</si>
  <si>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</si>
  <si>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</si>
  <si>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</si>
  <si>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</si>
  <si>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</si>
  <si>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</si>
  <si>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</si>
  <si>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</si>
  <si>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</si>
  <si>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</si>
  <si>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</si>
  <si>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</si>
  <si>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</si>
  <si>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</si>
  <si>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</si>
  <si>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</si>
  <si>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</si>
  <si>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</si>
  <si>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</si>
  <si>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</si>
  <si>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</si>
  <si>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</si>
  <si>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</si>
  <si>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</si>
  <si>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</si>
  <si>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</si>
  <si>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</si>
  <si>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</si>
  <si>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</si>
  <si>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</si>
  <si>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</si>
  <si>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</si>
  <si>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</si>
  <si>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</si>
  <si>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</si>
  <si>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</si>
  <si>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</si>
  <si>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</si>
  <si>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</si>
  <si>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</si>
  <si>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</si>
  <si>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</si>
  <si>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</si>
  <si>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</si>
  <si>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</si>
  <si>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</si>
  <si>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</si>
  <si>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</si>
  <si>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</si>
  <si>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</si>
  <si>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</si>
  <si>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</si>
  <si>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</si>
  <si>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</si>
  <si>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</si>
  <si>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</si>
  <si>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</si>
  <si>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</si>
  <si>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</si>
  <si>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</si>
  <si>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</si>
  <si>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</si>
  <si>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</si>
  <si>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</si>
  <si>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</si>
  <si>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</si>
  <si>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</si>
  <si>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</si>
  <si>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</si>
  <si>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</si>
  <si>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</si>
  <si>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</si>
  <si>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</si>
  <si>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</si>
  <si>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</si>
  <si>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</si>
  <si>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</si>
  <si>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</si>
  <si>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</si>
  <si>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</si>
  <si>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</si>
  <si>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</si>
  <si>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</si>
  <si>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</si>
  <si>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</si>
  <si>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</si>
  <si>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</si>
  <si>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</si>
  <si>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</si>
  <si>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</si>
  <si>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</si>
  <si>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</si>
  <si>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</si>
  <si>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</si>
  <si>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</si>
  <si>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</si>
  <si>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</si>
  <si>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</si>
  <si>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</si>
  <si>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</si>
  <si>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</si>
  <si>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</si>
  <si>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</si>
  <si>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</si>
  <si>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</si>
  <si>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</si>
  <si>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</si>
  <si>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</si>
  <si>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</si>
  <si>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</si>
  <si>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</si>
  <si>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</si>
  <si>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</si>
  <si>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</si>
  <si>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</si>
  <si>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</si>
  <si>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</si>
  <si>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</si>
  <si>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</si>
  <si>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</si>
  <si>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</si>
  <si>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</si>
  <si>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</si>
  <si>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</si>
  <si>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</si>
  <si>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</si>
  <si>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</si>
  <si>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</si>
  <si>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</si>
  <si>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</si>
  <si>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</si>
  <si>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</si>
  <si>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</si>
  <si>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</si>
  <si>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</si>
  <si>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</si>
  <si>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</si>
  <si>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</si>
  <si>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</si>
  <si>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</si>
  <si>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</si>
  <si>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</si>
  <si>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</si>
  <si>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</si>
  <si>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</si>
  <si>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</si>
  <si>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</si>
  <si>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</si>
  <si>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</si>
  <si>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</si>
  <si>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</si>
  <si>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</si>
  <si>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</si>
  <si>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</si>
  <si>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</si>
  <si>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</si>
  <si>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</si>
  <si>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</si>
  <si>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</si>
  <si>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</si>
  <si>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</si>
  <si>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</si>
  <si>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</si>
  <si>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</si>
  <si>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</si>
  <si>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</si>
  <si>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</si>
  <si>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</si>
  <si>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</si>
  <si>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</si>
  <si>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</si>
  <si>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</si>
  <si>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</si>
  <si>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</si>
  <si>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</si>
  <si>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</si>
  <si>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</si>
  <si>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</si>
  <si>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</si>
  <si>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</si>
  <si>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</si>
  <si>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</si>
  <si>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</si>
  <si>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</si>
  <si>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</si>
  <si>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</si>
  <si>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</si>
  <si>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</si>
  <si>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</si>
  <si>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</si>
  <si>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</si>
  <si>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</si>
  <si>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</si>
  <si>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</si>
  <si>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</si>
  <si>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</si>
  <si>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</si>
  <si>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</si>
  <si>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</si>
  <si>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</si>
  <si>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</si>
  <si>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</si>
  <si>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</si>
  <si>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</si>
  <si>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</si>
  <si>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</si>
  <si>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</si>
  <si>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</si>
  <si>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</si>
  <si>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</si>
  <si>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</si>
  <si>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</si>
  <si>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</si>
  <si>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</si>
  <si>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</si>
  <si>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</si>
  <si>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</si>
  <si>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</si>
  <si>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</si>
  <si>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</si>
  <si>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</si>
  <si>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</si>
  <si>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</si>
  <si>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</si>
  <si>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</si>
  <si>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</si>
  <si>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</si>
  <si>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</si>
  <si>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</si>
  <si>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</si>
  <si>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</si>
  <si>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</si>
  <si>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</si>
  <si>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</si>
  <si>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</si>
  <si>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</si>
  <si>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</si>
  <si>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</si>
  <si>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</si>
  <si>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</si>
  <si>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</si>
  <si>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</si>
  <si>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</si>
  <si>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</si>
  <si>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</si>
  <si>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</si>
  <si>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</si>
  <si>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</si>
  <si>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</si>
  <si>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</si>
  <si>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</si>
  <si>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</si>
  <si>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</si>
  <si>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</si>
  <si>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</si>
  <si>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</si>
  <si>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</si>
  <si>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</si>
  <si>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</si>
  <si>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</si>
  <si>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</si>
  <si>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</si>
  <si>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</si>
  <si>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</si>
  <si>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</si>
  <si>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</si>
  <si>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</si>
  <si>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</si>
  <si>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</si>
  <si>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</si>
  <si>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</si>
  <si>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</si>
  <si>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</si>
  <si>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</si>
  <si>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</si>
  <si>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</si>
  <si>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</si>
  <si>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</si>
  <si>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</si>
  <si>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</si>
  <si>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</si>
  <si>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</si>
  <si>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</si>
  <si>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</si>
  <si>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</si>
  <si>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</si>
  <si>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</si>
  <si>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</si>
  <si>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</si>
  <si>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</si>
  <si>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</si>
  <si>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</si>
  <si>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</si>
  <si>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</si>
  <si>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</si>
  <si>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</si>
  <si>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</si>
  <si>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</si>
  <si>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</si>
  <si>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</si>
  <si>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</si>
  <si>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</si>
  <si>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</si>
  <si>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</si>
  <si>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</si>
  <si>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</si>
  <si>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</si>
  <si>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</si>
  <si>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</si>
  <si>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</si>
  <si>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</si>
  <si>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</si>
  <si>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</si>
  <si>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</si>
  <si>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</si>
  <si>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</si>
  <si>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</si>
  <si>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</si>
  <si>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</si>
  <si>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</si>
  <si>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</si>
  <si>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</si>
  <si>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</si>
  <si>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</si>
  <si>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</si>
  <si>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</si>
  <si>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</si>
  <si>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</si>
  <si>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</si>
  <si>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</si>
  <si>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</si>
  <si>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</si>
  <si>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</si>
  <si>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</si>
  <si>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</si>
  <si>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</si>
  <si>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</si>
  <si>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</si>
  <si>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</si>
  <si>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</si>
  <si>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</si>
  <si>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</si>
  <si>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</si>
  <si>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</si>
  <si>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</si>
  <si>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</si>
  <si>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</si>
  <si>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</si>
  <si>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</si>
  <si>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</si>
  <si>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</si>
  <si>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</si>
  <si>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</si>
  <si>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</si>
  <si>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</si>
  <si>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</si>
  <si>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</si>
  <si>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</si>
  <si>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</si>
  <si>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</si>
  <si>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</si>
  <si>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</si>
  <si>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</si>
  <si>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</si>
  <si>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</si>
  <si>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</si>
  <si>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</si>
  <si>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</si>
  <si>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</si>
  <si>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</si>
  <si>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</si>
  <si>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</si>
  <si>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</si>
  <si>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</si>
  <si>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</si>
  <si>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</si>
  <si>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</si>
  <si>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</si>
  <si>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</si>
  <si>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</si>
  <si>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</si>
  <si>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</si>
  <si>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</si>
  <si>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</si>
  <si>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</si>
  <si>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</si>
  <si>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</si>
  <si>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</si>
  <si>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</si>
  <si>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</si>
  <si>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</si>
  <si>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</si>
  <si>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</si>
  <si>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</si>
  <si>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</si>
  <si>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</si>
  <si>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</si>
  <si>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</si>
  <si>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</si>
  <si>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</si>
  <si>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</si>
  <si>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</si>
  <si>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</si>
  <si>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</si>
  <si>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</si>
  <si>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</si>
  <si>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</si>
  <si>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</si>
  <si>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</si>
  <si>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</si>
  <si>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</si>
  <si>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</si>
  <si>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</si>
  <si>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</si>
  <si>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</si>
  <si>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</si>
  <si>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</si>
  <si>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</si>
  <si>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</si>
  <si>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</si>
  <si>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</si>
  <si>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</si>
  <si>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</si>
  <si>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</si>
  <si>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</si>
  <si>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</si>
  <si>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</si>
  <si>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</si>
  <si>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</si>
  <si>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</si>
  <si>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</si>
  <si>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</si>
  <si>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</si>
  <si>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</si>
  <si>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</si>
  <si>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</si>
  <si>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</si>
  <si>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</si>
  <si>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</si>
  <si>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</si>
  <si>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</si>
  <si>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</si>
  <si>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</si>
  <si>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</si>
  <si>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</si>
  <si>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</si>
  <si>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</si>
  <si>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</si>
  <si>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</si>
  <si>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</si>
  <si>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</si>
  <si>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</si>
  <si>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</si>
  <si>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</si>
  <si>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</si>
  <si>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</si>
  <si>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</si>
  <si>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</si>
  <si>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</si>
  <si>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</si>
  <si>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</si>
  <si>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</si>
  <si>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</si>
  <si>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</si>
  <si>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</si>
  <si>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</si>
  <si>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</si>
  <si>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</si>
  <si>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</si>
  <si>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</si>
  <si>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</si>
  <si>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</si>
  <si>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</si>
  <si>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</si>
  <si>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</si>
  <si>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</si>
  <si>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</si>
  <si>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</si>
  <si>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</si>
  <si>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</si>
  <si>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</si>
  <si>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</si>
  <si>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</si>
  <si>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</si>
  <si>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</si>
  <si>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</si>
  <si>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</si>
  <si>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</si>
  <si>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</si>
  <si>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</si>
  <si>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</si>
  <si>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</si>
  <si>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</si>
  <si>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</si>
  <si>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</si>
  <si>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</si>
  <si>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</si>
  <si>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</si>
  <si>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</si>
  <si>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</si>
  <si>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</si>
  <si>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</si>
  <si>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</si>
  <si>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</si>
  <si>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</si>
  <si>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</si>
  <si>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</si>
  <si>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</si>
  <si>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</si>
  <si>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</si>
  <si>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</si>
  <si>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</si>
  <si>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</si>
  <si>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</si>
  <si>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</si>
  <si>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</si>
  <si>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</si>
  <si>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</si>
  <si>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</si>
  <si>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</si>
  <si>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</si>
  <si>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</si>
  <si>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</si>
  <si>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</si>
  <si>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</si>
  <si>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</si>
  <si>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</si>
  <si>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</si>
  <si>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</si>
  <si>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</si>
  <si>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</si>
  <si>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</si>
  <si>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</si>
  <si>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</si>
  <si>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</si>
  <si>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</si>
  <si>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</si>
  <si>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</si>
  <si>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</si>
  <si>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</si>
  <si>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</si>
  <si>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</si>
  <si>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</si>
  <si>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</si>
  <si>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</si>
  <si>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</si>
  <si>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</si>
  <si>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</si>
  <si>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</si>
  <si>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</si>
  <si>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</si>
  <si>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</si>
  <si>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</si>
  <si>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</si>
  <si>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</si>
  <si>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</si>
  <si>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</si>
  <si>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</si>
  <si>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</si>
  <si>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</si>
  <si>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</si>
  <si>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</si>
  <si>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</si>
  <si>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</si>
  <si>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</si>
  <si>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</si>
  <si>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</si>
  <si>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</si>
  <si>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</si>
  <si>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</si>
  <si>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</si>
  <si>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</si>
  <si>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</si>
  <si>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</si>
  <si>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</si>
  <si>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</si>
  <si>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</si>
  <si>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</si>
  <si>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</si>
  <si>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</si>
  <si>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</si>
  <si>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</si>
  <si>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</si>
  <si>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</si>
  <si>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</si>
  <si>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</si>
  <si>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</si>
  <si>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</si>
  <si>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</si>
  <si>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</si>
  <si>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</si>
  <si>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</si>
  <si>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</si>
  <si>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</si>
  <si>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</si>
  <si>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</si>
  <si>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</si>
  <si>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</si>
  <si>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</si>
  <si>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</si>
  <si>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</si>
  <si>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</si>
  <si>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</si>
  <si>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</si>
  <si>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</si>
  <si>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</si>
  <si>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</si>
  <si>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</si>
  <si>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</si>
  <si>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</si>
  <si>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</si>
  <si>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</si>
  <si>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</si>
  <si>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</si>
  <si>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</si>
  <si>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</si>
  <si>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</si>
  <si>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</si>
  <si>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</si>
  <si>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</si>
  <si>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</si>
  <si>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</si>
  <si>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</si>
  <si>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</si>
  <si>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</si>
  <si>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</si>
  <si>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</si>
  <si>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</si>
  <si>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</si>
  <si>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</si>
  <si>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</si>
  <si>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</si>
  <si>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</si>
  <si>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</si>
  <si>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</si>
  <si>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</si>
  <si>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</si>
  <si>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</si>
  <si>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</si>
  <si>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</si>
  <si>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</si>
  <si>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</si>
  <si>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</si>
  <si>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</si>
  <si>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</si>
  <si>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</si>
  <si>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</si>
  <si>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</si>
  <si>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</si>
  <si>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</si>
  <si>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</si>
  <si>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</si>
  <si>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</si>
  <si>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</si>
  <si>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</si>
  <si>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</si>
  <si>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</si>
  <si>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</si>
  <si>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</si>
  <si>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</si>
  <si>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</si>
  <si>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</si>
  <si>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</si>
  <si>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</si>
  <si>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</si>
  <si>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</si>
  <si>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</si>
  <si>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</si>
  <si>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</si>
  <si>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</si>
  <si>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</si>
  <si>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</si>
  <si>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</si>
  <si>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</si>
  <si>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</si>
  <si>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</si>
  <si>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</si>
  <si>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</si>
  <si>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</si>
  <si>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</si>
  <si>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</si>
  <si>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</si>
  <si>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</si>
  <si>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</si>
  <si>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</si>
  <si>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</si>
  <si>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</si>
  <si>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</si>
  <si>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</si>
  <si>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</si>
  <si>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</si>
  <si>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</si>
  <si>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</si>
  <si>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</si>
  <si>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</si>
  <si>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</si>
  <si>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</si>
  <si>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</si>
  <si>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</si>
  <si>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</si>
  <si>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</si>
  <si>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</si>
  <si>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</si>
  <si>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</si>
  <si>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</si>
  <si>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</si>
  <si>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</si>
  <si>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</si>
  <si>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</si>
  <si>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</si>
  <si>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</si>
  <si>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</si>
  <si>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</si>
  <si>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</si>
  <si>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</si>
  <si>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</si>
  <si>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</si>
  <si>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</si>
  <si>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</si>
  <si>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</si>
  <si>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</si>
  <si>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</si>
  <si>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</si>
  <si>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</si>
  <si>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</si>
  <si>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</si>
  <si>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</si>
  <si>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</si>
  <si>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</si>
  <si>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</si>
  <si>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</si>
  <si>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</si>
  <si>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</si>
  <si>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</si>
  <si>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</si>
  <si>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</si>
  <si>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</si>
  <si>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</si>
  <si>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</si>
  <si>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</si>
  <si>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</si>
  <si>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</si>
  <si>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</si>
  <si>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</si>
  <si>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</si>
  <si>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</si>
  <si>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</si>
  <si>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</si>
  <si>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</si>
  <si>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</si>
  <si>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</si>
  <si>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</si>
  <si>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</si>
  <si>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</si>
  <si>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</si>
  <si>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</si>
  <si>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</si>
  <si>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</si>
  <si>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</si>
  <si>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</si>
  <si>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</si>
  <si>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</si>
  <si>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</si>
  <si>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</si>
  <si>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</si>
  <si>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</si>
  <si>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</si>
  <si>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</si>
  <si>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</si>
  <si>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</si>
  <si>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</si>
  <si>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</si>
  <si>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</si>
  <si>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</si>
  <si>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</si>
  <si>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</si>
  <si>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</si>
  <si>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</si>
  <si>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</si>
  <si>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</si>
  <si>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</si>
  <si>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</si>
  <si>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</si>
  <si>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</si>
  <si>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</si>
  <si>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</si>
  <si>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</si>
  <si>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</si>
  <si>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</si>
  <si>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</si>
  <si>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</si>
  <si>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</si>
  <si>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</si>
  <si>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</si>
  <si>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</si>
  <si>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</si>
  <si>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</si>
  <si>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</si>
  <si>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</si>
  <si>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</si>
  <si>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</si>
  <si>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</si>
  <si>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</si>
  <si>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</si>
  <si>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</si>
  <si>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</si>
  <si>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</si>
  <si>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</si>
  <si>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</si>
  <si>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</si>
  <si>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</si>
  <si>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</si>
  <si>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</si>
  <si>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</si>
  <si>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</si>
  <si>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</si>
  <si>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</si>
  <si>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</si>
  <si>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</si>
  <si>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</si>
  <si>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</si>
  <si>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</si>
  <si>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</si>
  <si>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</si>
  <si>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</si>
  <si>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</si>
  <si>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</si>
  <si>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</si>
  <si>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</si>
  <si>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</si>
  <si>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</si>
  <si>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</si>
  <si>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</si>
  <si>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</si>
  <si>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</si>
  <si>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</si>
  <si>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</si>
  <si>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</si>
  <si>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</si>
  <si>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</si>
  <si>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</si>
  <si>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</si>
  <si>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</si>
  <si>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</si>
  <si>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</si>
  <si>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</si>
  <si>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</si>
  <si>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</si>
  <si>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</si>
  <si>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</si>
  <si>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</si>
  <si>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</si>
  <si>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</si>
  <si>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</si>
  <si>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</si>
  <si>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</si>
  <si>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</si>
  <si>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</si>
  <si>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</si>
  <si>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</si>
  <si>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</si>
  <si>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</si>
  <si>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</si>
  <si>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</si>
  <si>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</si>
  <si>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</si>
  <si>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</si>
  <si>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</si>
  <si>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</si>
  <si>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</si>
  <si>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</si>
  <si>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</si>
  <si>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</si>
  <si>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</si>
  <si>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</si>
  <si>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</si>
  <si>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</si>
  <si>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</si>
  <si>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</si>
  <si>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</si>
  <si>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</si>
  <si>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</si>
  <si>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</si>
  <si>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</si>
  <si>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</si>
  <si>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</si>
  <si>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</si>
  <si>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</si>
  <si>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</si>
  <si>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</si>
  <si>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</si>
  <si>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</si>
  <si>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</si>
  <si>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</si>
  <si>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</si>
  <si>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</si>
  <si>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</si>
  <si>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</si>
  <si>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</si>
  <si>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</si>
  <si>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</si>
  <si>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</si>
  <si>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</si>
  <si>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</si>
  <si>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</si>
  <si>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</si>
  <si>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</si>
  <si>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</si>
  <si>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</si>
  <si>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</si>
  <si>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</si>
  <si>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</si>
  <si>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</si>
  <si>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</si>
  <si>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</si>
  <si>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</si>
  <si>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</si>
  <si>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</si>
  <si>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</si>
  <si>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</si>
  <si>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</si>
  <si>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</si>
  <si>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</si>
  <si>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</si>
  <si>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</si>
  <si>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</si>
  <si>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</si>
  <si>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</si>
  <si>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</si>
  <si>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</si>
  <si>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</si>
  <si>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</si>
  <si>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</si>
  <si>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</si>
  <si>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</si>
  <si>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</si>
  <si>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</si>
  <si>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</si>
  <si>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</si>
  <si>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</si>
  <si>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</si>
  <si>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</si>
  <si>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</si>
  <si>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</si>
  <si>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</si>
  <si>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</si>
  <si>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</si>
  <si>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</si>
  <si>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</si>
  <si>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</si>
  <si>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</si>
  <si>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</si>
  <si>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</si>
  <si>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</si>
  <si>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</si>
  <si>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</si>
  <si>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</si>
  <si>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</si>
  <si>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</si>
  <si>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</si>
  <si>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</si>
  <si>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</si>
  <si>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</si>
  <si>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</si>
  <si>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</si>
  <si>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</si>
  <si>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</si>
  <si>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</si>
  <si>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</si>
  <si>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</si>
  <si>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</si>
  <si>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</si>
  <si>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</si>
  <si>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</si>
  <si>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</si>
  <si>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</si>
  <si>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</si>
  <si>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</si>
  <si>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</si>
  <si>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</si>
  <si>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</si>
  <si>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</si>
  <si>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</si>
  <si>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</si>
  <si>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</si>
  <si>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</si>
  <si>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</si>
  <si>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</si>
  <si>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</si>
  <si>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</si>
  <si>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</si>
  <si>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</si>
  <si>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</si>
  <si>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</si>
  <si>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</si>
  <si>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</si>
  <si>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</si>
  <si>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</si>
  <si>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</si>
  <si>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</si>
  <si>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</si>
  <si>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</si>
  <si>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</si>
  <si>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</si>
  <si>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</si>
  <si>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</si>
  <si>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</si>
  <si>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</si>
  <si>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</si>
  <si>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</si>
  <si>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</si>
  <si>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</si>
  <si>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</si>
  <si>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</si>
  <si>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</si>
  <si>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</si>
  <si>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</si>
  <si>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</si>
  <si>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</si>
  <si>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</si>
  <si>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</si>
  <si>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</si>
  <si>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</si>
  <si>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</si>
  <si>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</si>
  <si>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</si>
  <si>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</si>
  <si>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</si>
  <si>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</si>
  <si>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</si>
  <si>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</si>
  <si>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</si>
  <si>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</si>
  <si>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</si>
  <si>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</si>
  <si>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</si>
  <si>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</si>
  <si>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</si>
  <si>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</si>
  <si>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</si>
  <si>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</si>
  <si>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</si>
  <si>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</si>
  <si>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</si>
  <si>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</si>
  <si>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</si>
  <si>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</si>
  <si>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</si>
  <si>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</si>
  <si>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</si>
  <si>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</si>
  <si>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</si>
  <si>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</si>
  <si>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</si>
  <si>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</si>
  <si>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</si>
  <si>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</si>
  <si>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</si>
  <si>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</si>
  <si>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</si>
  <si>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</si>
  <si>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</si>
  <si>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</si>
  <si>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</si>
  <si>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</si>
  <si>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</si>
  <si>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</si>
  <si>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</si>
  <si>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</si>
  <si>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</si>
  <si>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</si>
  <si>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</si>
  <si>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</si>
  <si>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</si>
  <si>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</si>
  <si>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</si>
  <si>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</si>
  <si>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</si>
  <si>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</si>
  <si>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</si>
  <si>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</si>
  <si>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</si>
  <si>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</si>
  <si>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</si>
  <si>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</si>
  <si>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</si>
  <si>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</si>
  <si>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</si>
  <si>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</si>
  <si>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</si>
  <si>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</si>
  <si>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</si>
  <si>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</si>
  <si>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</si>
  <si>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</si>
  <si>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</si>
  <si>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</si>
  <si>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</si>
  <si>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</si>
  <si>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</si>
  <si>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</si>
  <si>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</si>
  <si>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</si>
  <si>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</si>
  <si>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</si>
  <si>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</si>
  <si>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</si>
  <si>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</si>
  <si>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</si>
  <si>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</si>
  <si>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</si>
  <si>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</si>
  <si>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</si>
  <si>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</si>
  <si>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</si>
  <si>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</si>
  <si>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</si>
  <si>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</si>
  <si>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</si>
  <si>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</si>
  <si>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</si>
  <si>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</si>
  <si>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</si>
  <si>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</si>
  <si>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</si>
  <si>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</si>
  <si>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</si>
  <si>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</si>
  <si>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</si>
  <si>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</si>
  <si>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</si>
  <si>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</si>
  <si>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</si>
  <si>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</si>
  <si>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</si>
  <si>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</si>
  <si>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</si>
  <si>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</si>
  <si>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</si>
  <si>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</si>
  <si>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</si>
  <si>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</si>
  <si>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</si>
  <si>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</si>
  <si>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</si>
  <si>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</si>
  <si>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</si>
  <si>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</si>
  <si>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</si>
  <si>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</si>
  <si>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</si>
  <si>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</si>
  <si>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</si>
  <si>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</si>
  <si>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</si>
  <si>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</si>
  <si>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</si>
  <si>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</si>
  <si>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</si>
  <si>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</si>
  <si>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</si>
  <si>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</si>
  <si>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</si>
  <si>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</si>
  <si>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</si>
  <si>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</si>
  <si>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</si>
  <si>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</si>
  <si>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</si>
  <si>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</si>
  <si>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</si>
  <si>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</si>
  <si>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</si>
  <si>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</si>
  <si>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</si>
  <si>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</si>
  <si>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</si>
  <si>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</si>
  <si>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</si>
  <si>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</si>
  <si>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</si>
  <si>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</si>
  <si>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</si>
  <si>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</si>
  <si>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</si>
  <si>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</si>
  <si>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</si>
  <si>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</si>
  <si>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</si>
  <si>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</si>
  <si>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</si>
  <si>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</si>
  <si>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</si>
  <si>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</si>
  <si>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</si>
  <si>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</si>
  <si>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</si>
  <si>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</si>
  <si>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</si>
  <si>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</si>
  <si>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</si>
  <si>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</si>
  <si>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</si>
  <si>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</si>
  <si>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</si>
  <si>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</si>
  <si>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</si>
  <si>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</si>
  <si>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</si>
  <si>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</si>
  <si>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</si>
  <si>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</si>
  <si>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</si>
  <si>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</si>
  <si>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</si>
  <si>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</si>
  <si>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</si>
  <si>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</si>
  <si>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</si>
  <si>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</si>
  <si>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</si>
  <si>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</si>
  <si>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</si>
  <si>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</si>
  <si>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</si>
  <si>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</si>
  <si>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</si>
  <si>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</si>
  <si>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</si>
  <si>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</si>
  <si>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</si>
  <si>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</si>
  <si>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</si>
  <si>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</si>
  <si>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</si>
  <si>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</si>
  <si>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</si>
  <si>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</si>
  <si>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</si>
  <si>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</si>
  <si>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</si>
  <si>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</si>
  <si>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</si>
  <si>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</si>
  <si>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</si>
  <si>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</si>
  <si>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</si>
  <si>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</si>
  <si>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</si>
  <si>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</si>
  <si>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</si>
  <si>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</si>
  <si>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</si>
  <si>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</si>
  <si>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</si>
  <si>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</si>
  <si>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</si>
  <si>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</si>
  <si>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</si>
  <si>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</si>
  <si>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</si>
  <si>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</si>
  <si>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</si>
  <si>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</si>
  <si>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</si>
  <si>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</si>
  <si>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</si>
  <si>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</si>
  <si>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</si>
  <si>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</si>
  <si>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</si>
  <si>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</si>
  <si>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</si>
  <si>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</si>
  <si>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</si>
  <si>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</si>
  <si>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</si>
  <si>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</si>
  <si>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</si>
  <si>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</si>
  <si>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</si>
  <si>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</si>
  <si>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</si>
  <si>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</si>
  <si>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</si>
  <si>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</si>
  <si>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</si>
  <si>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</si>
  <si>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</si>
  <si>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</si>
  <si>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</si>
  <si>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</si>
  <si>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</si>
  <si>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</si>
  <si>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</si>
  <si>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</si>
  <si>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</si>
  <si>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</si>
  <si>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</si>
  <si>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</si>
  <si>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</si>
  <si>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</si>
  <si>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</si>
  <si>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</si>
  <si>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</si>
  <si>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</si>
  <si>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</si>
  <si>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</si>
  <si>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</si>
  <si>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</si>
  <si>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</si>
  <si>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</si>
  <si>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</si>
  <si>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</si>
  <si>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</si>
  <si>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</si>
  <si>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</si>
  <si>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</si>
  <si>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</si>
  <si>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</si>
  <si>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</si>
  <si>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</si>
  <si>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</si>
  <si>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</si>
  <si>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</si>
  <si>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</si>
  <si>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</si>
  <si>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</si>
  <si>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</si>
  <si>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</si>
  <si>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</si>
  <si>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</si>
  <si>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</si>
  <si>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</si>
  <si>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</si>
  <si>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</si>
  <si>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</si>
  <si>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</si>
  <si>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</si>
  <si>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</si>
  <si>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</si>
  <si>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</si>
  <si>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</si>
  <si>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</si>
  <si>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</si>
  <si>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</si>
  <si>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</si>
  <si>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</si>
  <si>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</si>
  <si>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</si>
  <si>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</si>
  <si>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</si>
  <si>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</si>
  <si>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</si>
  <si>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</si>
  <si>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</si>
  <si>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</si>
  <si>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</si>
  <si>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</si>
  <si>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</si>
  <si>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</si>
  <si>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</si>
  <si>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</si>
  <si>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</si>
  <si>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</si>
  <si>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</si>
  <si>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</si>
  <si>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</si>
  <si>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</si>
  <si>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</si>
  <si>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</si>
  <si>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</si>
  <si>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</si>
  <si>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</si>
  <si>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</si>
  <si>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</si>
  <si>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</si>
  <si>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</si>
  <si>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</si>
  <si>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</si>
  <si>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</si>
  <si>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</si>
  <si>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</si>
  <si>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</si>
  <si>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</si>
  <si>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</si>
  <si>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</si>
  <si>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</si>
  <si>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</si>
  <si>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</si>
  <si>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</si>
  <si>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</si>
  <si>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</si>
  <si>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</si>
  <si>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</si>
  <si>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</si>
  <si>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</si>
  <si>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</si>
  <si>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</si>
  <si>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</si>
  <si>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</si>
  <si>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</si>
  <si>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</si>
  <si>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</si>
  <si>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</si>
  <si>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</si>
  <si>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</si>
  <si>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</si>
  <si>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</si>
  <si>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</si>
  <si>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</si>
  <si>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</si>
  <si>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</si>
  <si>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</si>
  <si>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</si>
  <si>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</si>
  <si>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</si>
  <si>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</si>
  <si>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</si>
  <si>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</si>
  <si>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</si>
  <si>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</si>
  <si>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</si>
  <si>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</si>
  <si>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</si>
  <si>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</si>
  <si>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</si>
  <si>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</si>
  <si>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</si>
  <si>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</si>
  <si>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</si>
  <si>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</si>
  <si>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</si>
  <si>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</si>
  <si>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</si>
  <si>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</si>
  <si>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</si>
  <si>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</si>
  <si>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</si>
  <si>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</si>
  <si>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</si>
  <si>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</si>
  <si>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</si>
  <si>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</si>
  <si>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</si>
  <si>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</si>
  <si>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</si>
  <si>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</si>
  <si>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</si>
  <si>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</si>
  <si>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</si>
  <si>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</si>
  <si>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</si>
  <si>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</si>
  <si>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</si>
  <si>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</si>
  <si>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</si>
  <si>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</si>
  <si>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</si>
  <si>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</si>
  <si>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</si>
  <si>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</si>
  <si>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</si>
  <si>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</si>
  <si>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</si>
  <si>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</si>
  <si>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</si>
  <si>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</si>
  <si>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</si>
  <si>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</si>
  <si>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</si>
  <si>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</si>
  <si>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</si>
  <si>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</si>
  <si>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</si>
  <si>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</si>
  <si>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</si>
  <si>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</si>
  <si>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</si>
  <si>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</si>
  <si>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</si>
  <si>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</si>
  <si>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</si>
  <si>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</si>
  <si>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</si>
  <si>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</si>
  <si>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</si>
  <si>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</si>
  <si>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</si>
  <si>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</si>
  <si>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</si>
  <si>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</si>
  <si>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</si>
  <si>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</si>
  <si>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</si>
  <si>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</si>
  <si>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</si>
  <si>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</si>
  <si>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</si>
  <si>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</si>
  <si>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</si>
  <si>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</si>
  <si>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</si>
  <si>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</si>
  <si>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</si>
  <si>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</si>
  <si>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</si>
  <si>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</si>
  <si>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</si>
  <si>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</si>
  <si>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</si>
  <si>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</si>
  <si>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</si>
  <si>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</si>
  <si>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</si>
  <si>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</si>
  <si>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</si>
  <si>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</si>
  <si>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</si>
  <si>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</si>
  <si>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</si>
  <si>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</si>
  <si>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</si>
  <si>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</si>
  <si>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</si>
  <si>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</si>
  <si>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</si>
  <si>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</si>
  <si>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</si>
  <si>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</si>
  <si>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</si>
  <si>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</si>
  <si>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</si>
  <si>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</si>
  <si>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</si>
  <si>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</si>
  <si>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</si>
  <si>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</si>
  <si>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</si>
  <si>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</si>
  <si>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</si>
  <si>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</si>
  <si>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</si>
  <si>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</si>
  <si>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</si>
  <si>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</si>
  <si>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</si>
  <si>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</si>
  <si>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</si>
  <si>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</si>
  <si>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</si>
  <si>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</si>
  <si>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</si>
  <si>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</si>
  <si>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</si>
  <si>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</si>
  <si>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</si>
  <si>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</si>
  <si>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</si>
  <si>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</si>
  <si>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</si>
  <si>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</si>
  <si>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</si>
  <si>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</si>
  <si>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</si>
  <si>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</si>
  <si>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</si>
  <si>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</si>
  <si>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</si>
  <si>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</si>
  <si>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</si>
  <si>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</si>
  <si>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</si>
  <si>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</si>
  <si>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</si>
  <si>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</si>
  <si>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</si>
  <si>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</si>
  <si>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</si>
  <si>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</si>
  <si>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</si>
  <si>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</si>
  <si>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</si>
  <si>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</si>
  <si>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</si>
  <si>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</si>
  <si>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</si>
  <si>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</si>
  <si>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</si>
  <si>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</si>
  <si>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</si>
  <si>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</si>
  <si>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</si>
  <si>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</si>
  <si>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</si>
  <si>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</si>
  <si>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</si>
  <si>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</si>
  <si>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</si>
  <si>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</si>
  <si>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</si>
  <si>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</si>
  <si>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</si>
  <si>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</si>
  <si>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</si>
  <si>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</si>
  <si>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</si>
  <si>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</si>
  <si>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</si>
  <si>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</si>
  <si>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</si>
  <si>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</si>
  <si>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</si>
  <si>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</si>
  <si>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</si>
  <si>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</si>
  <si>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</si>
  <si>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</si>
  <si>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</si>
  <si>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</si>
  <si>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</si>
  <si>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</si>
  <si>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</si>
  <si>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</si>
  <si>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</si>
  <si>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</si>
  <si>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</si>
  <si>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</si>
  <si>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</si>
  <si>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</si>
  <si>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</si>
  <si>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</si>
  <si>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</si>
  <si>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</si>
  <si>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</si>
  <si>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</si>
  <si>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</si>
  <si>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</si>
  <si>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</si>
  <si>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</si>
  <si>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</si>
  <si>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</si>
  <si>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</si>
  <si>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</si>
  <si>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</si>
  <si>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</si>
  <si>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</si>
  <si>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</si>
  <si>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</si>
  <si>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</si>
  <si>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</si>
  <si>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</si>
  <si>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</si>
  <si>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</si>
  <si>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</si>
  <si>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</si>
  <si>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</si>
  <si>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</si>
  <si>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</si>
  <si>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</si>
  <si>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</si>
  <si>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</si>
  <si>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</si>
  <si>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</si>
  <si>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</si>
  <si>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</si>
  <si>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</si>
  <si>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</si>
  <si>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</si>
  <si>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</si>
  <si>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</si>
  <si>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</si>
  <si>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</si>
  <si>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</si>
  <si>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</si>
  <si>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</si>
  <si>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</si>
  <si>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</si>
  <si>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</si>
  <si>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</si>
  <si>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</si>
  <si>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</si>
  <si>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</si>
  <si>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</si>
  <si>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</si>
  <si>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</si>
  <si>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</si>
  <si>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</si>
  <si>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</si>
  <si>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</si>
  <si>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</si>
  <si>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</si>
  <si>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</si>
  <si>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</si>
  <si>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</si>
  <si>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</si>
  <si>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</si>
  <si>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</si>
  <si>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</si>
  <si>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</si>
  <si>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</si>
  <si>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</si>
  <si>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</si>
  <si>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</si>
  <si>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</si>
  <si>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</si>
  <si>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</si>
  <si>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</si>
  <si>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</si>
  <si>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</si>
  <si>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</si>
  <si>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</si>
  <si>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</si>
  <si>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</si>
  <si>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</si>
  <si>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</si>
  <si>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</si>
  <si>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</si>
  <si>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</si>
  <si>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</si>
  <si>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</si>
  <si>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</si>
  <si>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</si>
  <si>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</si>
  <si>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</si>
  <si>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</si>
  <si>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</si>
  <si>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</si>
  <si>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</si>
  <si>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</si>
  <si>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</si>
  <si>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</si>
  <si>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</si>
  <si>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</si>
  <si>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</si>
  <si>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</si>
  <si>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</si>
  <si>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</si>
  <si>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</si>
  <si>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</si>
  <si>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</si>
  <si>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</si>
  <si>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</si>
  <si>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</si>
  <si>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</si>
  <si>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</si>
  <si>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</si>
  <si>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</si>
  <si>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</si>
  <si>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</si>
  <si>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</si>
  <si>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</si>
  <si>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</si>
  <si>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</si>
  <si>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</si>
  <si>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</si>
  <si>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</si>
  <si>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</si>
  <si>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</si>
  <si>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</si>
  <si>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</si>
  <si>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</si>
  <si>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</si>
  <si>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</si>
  <si>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</si>
  <si>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</si>
  <si>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</si>
  <si>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</si>
  <si>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</si>
  <si>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</si>
  <si>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</si>
  <si>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</si>
  <si>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</si>
  <si>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</si>
  <si>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</si>
  <si>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</si>
  <si>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</si>
  <si>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</si>
  <si>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</si>
  <si>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</si>
  <si>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</si>
  <si>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</si>
  <si>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</si>
  <si>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</si>
  <si>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</si>
  <si>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</si>
  <si>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</si>
  <si>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</si>
  <si>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</si>
  <si>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</si>
  <si>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</si>
  <si>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</si>
  <si>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</si>
  <si>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</si>
  <si>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</si>
  <si>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</si>
  <si>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</si>
  <si>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</si>
  <si>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</si>
  <si>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</si>
  <si>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</si>
  <si>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</si>
  <si>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</si>
  <si>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</si>
  <si>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</si>
  <si>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</si>
  <si>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</si>
  <si>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</si>
  <si>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</si>
  <si>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</si>
  <si>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</si>
  <si>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</si>
  <si>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</si>
  <si>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</si>
  <si>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</si>
  <si>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</si>
  <si>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</si>
  <si>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</si>
  <si>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</si>
  <si>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</si>
  <si>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</si>
  <si>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</si>
  <si>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</si>
  <si>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</si>
  <si>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</si>
  <si>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</si>
  <si>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</si>
  <si>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</si>
  <si>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</si>
  <si>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</si>
  <si>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</si>
  <si>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</si>
  <si>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</si>
  <si>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</si>
  <si>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</si>
  <si>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</si>
  <si>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</si>
  <si>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</si>
  <si>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</si>
  <si>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</si>
  <si>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</si>
  <si>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</si>
  <si>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</si>
  <si>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</si>
  <si>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</si>
  <si>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</si>
  <si>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</si>
  <si>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</si>
  <si>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</si>
  <si>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</si>
  <si>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</si>
  <si>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</si>
  <si>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</si>
  <si>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</si>
  <si>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</si>
  <si>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</si>
  <si>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</si>
  <si>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</si>
  <si>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</si>
  <si>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</si>
  <si>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</si>
  <si>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</si>
  <si>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</si>
  <si>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</si>
  <si>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</si>
  <si>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</si>
  <si>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</si>
  <si>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</si>
  <si>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</si>
  <si>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</si>
  <si>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</si>
  <si>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</si>
  <si>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</si>
  <si>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</si>
  <si>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</si>
  <si>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</si>
  <si>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</si>
  <si>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</si>
  <si>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</si>
  <si>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</si>
  <si>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</si>
  <si>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</si>
  <si>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</si>
  <si>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</si>
  <si>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</si>
  <si>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</si>
  <si>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</si>
  <si>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</si>
  <si>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</si>
  <si>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</si>
  <si>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</si>
  <si>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</si>
  <si>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</si>
  <si>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</si>
  <si>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</si>
  <si>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</si>
  <si>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</si>
  <si>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</si>
  <si>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</si>
  <si>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</si>
  <si>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</si>
  <si>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</si>
  <si>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</si>
  <si>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</si>
  <si>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</si>
  <si>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</si>
  <si>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</si>
  <si>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</si>
  <si>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</si>
  <si>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</si>
  <si>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</si>
  <si>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</si>
  <si>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</si>
  <si>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</si>
  <si>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</si>
  <si>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</si>
  <si>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</si>
  <si>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</si>
  <si>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</si>
  <si>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</si>
  <si>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</si>
  <si>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</si>
  <si>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</si>
  <si>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</si>
  <si>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</si>
  <si>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</si>
  <si>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</si>
  <si>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</si>
  <si>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</si>
  <si>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</si>
  <si>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</si>
  <si>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</si>
  <si>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</si>
  <si>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</si>
  <si>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</si>
  <si>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</si>
  <si>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</si>
  <si>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</si>
  <si>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</si>
  <si>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</si>
  <si>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</si>
  <si>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</si>
  <si>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</si>
  <si>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</si>
  <si>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</si>
  <si>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</si>
  <si>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</si>
  <si>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</si>
  <si>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</si>
  <si>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</si>
  <si>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</si>
  <si>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</si>
  <si>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</si>
  <si>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</si>
  <si>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</si>
  <si>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</si>
  <si>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</si>
  <si>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</si>
  <si>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</si>
  <si>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</si>
  <si>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</si>
  <si>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</si>
  <si>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</si>
  <si>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</si>
  <si>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</si>
  <si>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</si>
  <si>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</si>
  <si>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</si>
  <si>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</si>
  <si>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</si>
  <si>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</si>
  <si>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</si>
  <si>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</si>
  <si>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</si>
  <si>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</si>
  <si>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</si>
  <si>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</si>
  <si>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</si>
  <si>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</si>
  <si>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</si>
  <si>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</si>
  <si>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</si>
  <si>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</si>
  <si>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</si>
  <si>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</si>
  <si>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</si>
  <si>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</si>
  <si>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</si>
  <si>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</si>
  <si>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</si>
  <si>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</si>
  <si>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</si>
  <si>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</si>
  <si>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</si>
  <si>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</si>
  <si>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</si>
  <si>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</si>
  <si>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</si>
  <si>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</si>
  <si>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</si>
  <si>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</si>
  <si>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</si>
  <si>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</si>
  <si>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</si>
  <si>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</si>
  <si>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</si>
  <si>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</si>
  <si>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</si>
  <si>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</si>
  <si>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</si>
  <si>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</si>
  <si>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</si>
  <si>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</si>
  <si>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</si>
  <si>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</si>
  <si>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</si>
  <si>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</si>
  <si>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</si>
  <si>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</si>
  <si>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</si>
  <si>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</si>
  <si>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</si>
  <si>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</si>
  <si>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</si>
  <si>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</si>
  <si>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</si>
  <si>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</si>
  <si>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</si>
  <si>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</si>
  <si>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</si>
  <si>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</si>
  <si>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</si>
  <si>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</si>
  <si>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</si>
  <si>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</si>
  <si>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</si>
  <si>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</si>
  <si>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</si>
  <si>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</si>
  <si>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</si>
  <si>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</si>
  <si>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</si>
  <si>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</si>
  <si>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</si>
  <si>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</si>
  <si>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</si>
  <si>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</si>
  <si>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</si>
  <si>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</si>
  <si>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</si>
  <si>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</si>
  <si>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</si>
  <si>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</si>
  <si>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</si>
  <si>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</si>
  <si>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</si>
  <si>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</si>
  <si>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</si>
  <si>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</si>
  <si>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</si>
  <si>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</si>
  <si>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</si>
  <si>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</si>
  <si>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</si>
  <si>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</si>
  <si>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</si>
  <si>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</si>
  <si>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</si>
  <si>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</si>
  <si>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</si>
  <si>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</si>
  <si>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</si>
  <si>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</si>
  <si>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</si>
  <si>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</si>
  <si>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</si>
  <si>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</si>
  <si>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</si>
  <si>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</si>
  <si>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</si>
  <si>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</si>
  <si>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</si>
  <si>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</si>
  <si>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</si>
  <si>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</si>
  <si>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</si>
  <si>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</si>
  <si>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</si>
  <si>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</si>
  <si>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</si>
  <si>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</si>
  <si>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</si>
  <si>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</si>
  <si>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</si>
  <si>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</si>
  <si>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</si>
  <si>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</si>
  <si>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</si>
  <si>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</si>
  <si>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</si>
  <si>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</si>
  <si>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</si>
  <si>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</si>
  <si>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</si>
  <si>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</si>
  <si>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</si>
  <si>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</si>
  <si>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</si>
  <si>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</si>
  <si>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</si>
  <si>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</si>
  <si>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</si>
  <si>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</si>
  <si>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</si>
  <si>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</si>
  <si>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</si>
  <si>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</si>
  <si>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</si>
  <si>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</si>
  <si>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</si>
  <si>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</si>
  <si>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</si>
  <si>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</si>
  <si>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</si>
  <si>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</si>
  <si>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</si>
  <si>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</si>
  <si>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</si>
  <si>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</si>
  <si>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</si>
  <si>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</si>
  <si>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</si>
  <si>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</si>
  <si>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</si>
  <si>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</si>
  <si>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</si>
  <si>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</si>
  <si>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</si>
  <si>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</si>
  <si>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</si>
  <si>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</si>
  <si>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</si>
  <si>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</si>
  <si>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</si>
  <si>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</si>
  <si>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</si>
  <si>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</si>
  <si>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</si>
  <si>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</si>
  <si>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</si>
  <si>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</si>
  <si>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</si>
  <si>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</si>
  <si>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</si>
  <si>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</si>
  <si>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</si>
  <si>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</si>
  <si>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</si>
  <si>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</si>
  <si>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</si>
  <si>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</si>
  <si>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</si>
  <si>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</si>
  <si>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</si>
  <si>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</si>
  <si>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</si>
  <si>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</si>
  <si>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</si>
  <si>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</si>
  <si>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</si>
  <si>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</si>
  <si>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</si>
  <si>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</si>
  <si>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</si>
  <si>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</si>
  <si>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</si>
  <si>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</si>
  <si>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</si>
  <si>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</si>
  <si>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</si>
  <si>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</si>
  <si>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</si>
  <si>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</si>
  <si>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</si>
  <si>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</si>
  <si>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</si>
  <si>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</si>
  <si>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</si>
  <si>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</si>
  <si>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</si>
  <si>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</si>
  <si>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</si>
  <si>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</si>
  <si>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</si>
  <si>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</si>
  <si>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</si>
  <si>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</si>
  <si>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</si>
  <si>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</si>
  <si>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</si>
  <si>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</si>
  <si>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</si>
  <si>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</si>
  <si>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</si>
  <si>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</si>
  <si>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</si>
  <si>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</si>
  <si>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</si>
  <si>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</si>
  <si>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</si>
  <si>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</si>
  <si>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</si>
  <si>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</si>
  <si>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</si>
  <si>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</si>
  <si>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</si>
  <si>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</si>
  <si>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</si>
  <si>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</si>
  <si>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</si>
  <si>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</si>
  <si>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</si>
  <si>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</si>
  <si>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</si>
  <si>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</si>
  <si>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</si>
  <si>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</si>
  <si>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</si>
  <si>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</si>
  <si>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</si>
  <si>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</si>
  <si>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</si>
  <si>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</si>
  <si>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</si>
  <si>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</si>
  <si>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</si>
  <si>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</si>
  <si>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</si>
  <si>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</si>
  <si>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</si>
  <si>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</si>
  <si>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</si>
  <si>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</si>
  <si>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</si>
  <si>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</si>
  <si>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</si>
  <si>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</si>
  <si>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</si>
  <si>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</si>
  <si>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</si>
  <si>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</si>
  <si>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</si>
  <si>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</si>
  <si>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</si>
  <si>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</si>
  <si>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</si>
  <si>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</si>
  <si>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</si>
  <si>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</si>
  <si>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</si>
  <si>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</si>
  <si>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</si>
  <si>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</si>
  <si>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</si>
  <si>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</si>
  <si>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</si>
  <si>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</si>
  <si>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</si>
  <si>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</si>
  <si>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</si>
  <si>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</si>
  <si>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</si>
  <si>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</si>
  <si>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</si>
  <si>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</si>
  <si>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</si>
  <si>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</si>
  <si>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</si>
  <si>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</si>
  <si>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</si>
  <si>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</si>
  <si>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</si>
  <si>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</si>
  <si>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</si>
  <si>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</si>
  <si>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</si>
  <si>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</si>
  <si>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</si>
  <si>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</si>
  <si>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</si>
  <si>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</si>
  <si>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</si>
  <si>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</si>
  <si>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</si>
  <si>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</si>
  <si>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</si>
  <si>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</si>
  <si>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</si>
  <si>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</si>
  <si>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</si>
  <si>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</si>
  <si>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</si>
  <si>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</si>
  <si>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</si>
  <si>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</si>
  <si>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</si>
  <si>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</si>
  <si>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</si>
  <si>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</si>
  <si>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</si>
  <si>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</si>
  <si>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</si>
  <si>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</si>
  <si>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</si>
  <si>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</si>
  <si>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</si>
  <si>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</si>
  <si>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</si>
  <si>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</si>
  <si>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</si>
  <si>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</si>
  <si>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</si>
  <si>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</si>
  <si>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</si>
  <si>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</si>
  <si>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</si>
  <si>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</si>
  <si>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</si>
  <si>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</si>
  <si>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</si>
  <si>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</si>
  <si>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</si>
  <si>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</si>
  <si>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</si>
  <si>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</si>
  <si>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</si>
  <si>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</si>
  <si>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</si>
  <si>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</si>
  <si>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</si>
  <si>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</si>
  <si>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</si>
  <si>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</si>
  <si>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</si>
  <si>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</si>
  <si>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</si>
  <si>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</si>
  <si>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</si>
  <si>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</si>
  <si>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</si>
  <si>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</si>
  <si>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</si>
  <si>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</si>
  <si>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</si>
  <si>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</si>
  <si>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</si>
  <si>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</si>
  <si>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</si>
  <si>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</si>
  <si>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</si>
  <si>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</si>
  <si>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</si>
  <si>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</si>
  <si>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</si>
  <si>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</si>
  <si>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</si>
  <si>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</si>
  <si>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</si>
  <si>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</si>
  <si>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</si>
  <si>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</si>
  <si>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</si>
  <si>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</si>
  <si>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</si>
  <si>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</si>
  <si>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</si>
  <si>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</si>
  <si>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</si>
  <si>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</si>
  <si>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</si>
  <si>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</si>
  <si>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</si>
  <si>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</si>
  <si>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</si>
  <si>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</si>
  <si>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</si>
  <si>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</si>
  <si>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</si>
  <si>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</si>
  <si>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</si>
  <si>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</si>
  <si>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</si>
  <si>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</si>
  <si>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</si>
  <si>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</si>
  <si>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</si>
  <si>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</si>
  <si>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</si>
  <si>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</si>
  <si>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</si>
  <si>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</si>
  <si>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</si>
  <si>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</si>
  <si>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</si>
  <si>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</si>
  <si>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</si>
  <si>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</si>
  <si>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</si>
  <si>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</si>
  <si>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</si>
  <si>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</si>
  <si>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</si>
  <si>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</si>
  <si>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</si>
  <si>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</si>
  <si>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</si>
  <si>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</si>
  <si>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</si>
  <si>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</si>
  <si>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</si>
  <si>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</si>
  <si>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</si>
  <si>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</si>
  <si>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</si>
  <si>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</si>
  <si>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</si>
  <si>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</si>
  <si>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</si>
  <si>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</si>
  <si>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</si>
  <si>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</si>
  <si>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</si>
  <si>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</si>
  <si>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</si>
  <si>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</si>
  <si>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</si>
  <si>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</si>
  <si>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</si>
  <si>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</si>
  <si>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</si>
  <si>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</si>
  <si>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</si>
  <si>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</si>
  <si>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</si>
  <si>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</si>
  <si>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</si>
  <si>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</si>
  <si>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</si>
  <si>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</si>
  <si>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</si>
  <si>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</si>
  <si>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</si>
  <si>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</si>
  <si>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</si>
  <si>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</si>
  <si>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</si>
  <si>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</si>
  <si>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</si>
  <si>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</si>
  <si>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</si>
  <si>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</si>
  <si>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</si>
  <si>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</si>
  <si>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</si>
  <si>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</si>
  <si>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</si>
  <si>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</si>
  <si>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</si>
  <si>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</si>
  <si>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</si>
  <si>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</si>
  <si>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</si>
  <si>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</si>
  <si>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</si>
  <si>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</si>
  <si>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</si>
  <si>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</si>
  <si>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</si>
  <si>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</si>
  <si>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</si>
  <si>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</si>
  <si>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</si>
  <si>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</si>
  <si>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</si>
  <si>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</si>
  <si>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</si>
  <si>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</si>
  <si>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</si>
  <si>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</si>
  <si>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</si>
  <si>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</si>
  <si>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</si>
  <si>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</si>
  <si>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</si>
  <si>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</si>
  <si>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</si>
  <si>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</si>
  <si>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</si>
  <si>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</si>
  <si>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</si>
  <si>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</si>
  <si>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</si>
  <si>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</si>
  <si>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</si>
  <si>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</si>
  <si>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</si>
  <si>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</si>
  <si>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</si>
  <si>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</si>
  <si>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</si>
  <si>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</si>
  <si>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</si>
  <si>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</si>
  <si>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</si>
  <si>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</si>
  <si>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</si>
  <si>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</si>
  <si>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</si>
  <si>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</si>
  <si>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</si>
  <si>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</si>
  <si>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</si>
  <si>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</si>
  <si>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</si>
  <si>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</si>
  <si>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</si>
  <si>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</si>
  <si>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</si>
  <si>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</si>
  <si>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</si>
  <si>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</si>
  <si>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</si>
  <si>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</si>
  <si>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</si>
  <si>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</si>
  <si>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</si>
  <si>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</si>
  <si>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</si>
  <si>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</si>
  <si>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</si>
  <si>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</si>
  <si>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</si>
  <si>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</si>
  <si>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</si>
  <si>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</si>
  <si>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</si>
  <si>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</si>
  <si>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</si>
  <si>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</si>
  <si>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</si>
  <si>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</si>
  <si>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</si>
  <si>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</si>
  <si>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</si>
  <si>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</si>
  <si>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</si>
  <si>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</si>
  <si>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</si>
  <si>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</si>
  <si>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</si>
  <si>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</si>
  <si>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</si>
  <si>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</si>
  <si>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</si>
  <si>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</si>
  <si>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</si>
  <si>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</si>
  <si>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</si>
  <si>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</si>
  <si>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</si>
  <si>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</si>
  <si>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</si>
  <si>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</si>
  <si>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</si>
  <si>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</si>
  <si>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</si>
  <si>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</si>
  <si>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</si>
  <si>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</si>
  <si>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</si>
  <si>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</si>
  <si>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</si>
  <si>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</si>
  <si>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</si>
  <si>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</si>
  <si>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</si>
  <si>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</si>
  <si>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</si>
  <si>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</si>
  <si>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</si>
  <si>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</si>
  <si>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</si>
  <si>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</si>
  <si>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</si>
  <si>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</si>
  <si>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</si>
  <si>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</si>
  <si>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</si>
  <si>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</si>
  <si>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</si>
  <si>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</si>
  <si>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</si>
  <si>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</si>
  <si>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</si>
  <si>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</si>
  <si>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</si>
  <si>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</si>
  <si>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</si>
  <si>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</si>
  <si>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</si>
  <si>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</si>
  <si>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</si>
  <si>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</si>
  <si>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</si>
  <si>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</si>
  <si>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</si>
  <si>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</si>
  <si>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</si>
  <si>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</si>
  <si>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</si>
  <si>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</si>
  <si>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</si>
  <si>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</si>
  <si>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</si>
  <si>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</si>
  <si>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</si>
  <si>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</si>
  <si>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</si>
  <si>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</si>
  <si>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</si>
  <si>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</si>
  <si>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</si>
  <si>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</si>
  <si>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</si>
  <si>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</si>
  <si>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</si>
  <si>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</si>
  <si>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</si>
  <si>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</si>
  <si>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</si>
  <si>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</si>
  <si>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</si>
  <si>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</si>
  <si>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</si>
  <si>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</si>
  <si>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</si>
  <si>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</si>
  <si>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</si>
  <si>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</si>
  <si>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</si>
  <si>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</si>
  <si>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</si>
  <si>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</si>
  <si>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</si>
  <si>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</si>
  <si>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</si>
  <si>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</si>
  <si>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</si>
  <si>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</si>
  <si>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</si>
  <si>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</si>
  <si>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</si>
  <si>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</si>
  <si>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</si>
  <si>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</si>
  <si>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</si>
  <si>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</si>
  <si>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</si>
  <si>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</si>
  <si>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</si>
  <si>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</si>
  <si>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</si>
  <si>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</si>
  <si>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</si>
  <si>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</si>
  <si>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</si>
  <si>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</si>
  <si>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</si>
  <si>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</si>
  <si>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</si>
  <si>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</si>
  <si>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</si>
  <si>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</si>
  <si>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</si>
  <si>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</si>
  <si>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</si>
  <si>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</si>
  <si>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</si>
  <si>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</si>
  <si>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</si>
  <si>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</si>
  <si>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</si>
  <si>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</si>
  <si>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</si>
  <si>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</si>
  <si>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</si>
  <si>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</si>
  <si>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</si>
  <si>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</si>
  <si>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</si>
  <si>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</si>
  <si>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</si>
  <si>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</si>
  <si>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</si>
  <si>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</si>
  <si>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</si>
  <si>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</si>
  <si>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</si>
  <si>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</si>
  <si>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</si>
  <si>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</si>
  <si>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</si>
  <si>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</si>
  <si>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</si>
  <si>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</si>
  <si>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</si>
  <si>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</si>
  <si>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</si>
  <si>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</si>
  <si>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</si>
  <si>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</si>
  <si>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</si>
  <si>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</si>
  <si>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</si>
  <si>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</si>
  <si>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</si>
  <si>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</si>
  <si>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</si>
  <si>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</si>
  <si>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</si>
  <si>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</si>
  <si>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</si>
  <si>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</si>
  <si>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</si>
  <si>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</si>
  <si>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</si>
  <si>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</si>
  <si>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</si>
  <si>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</si>
  <si>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</si>
  <si>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</si>
  <si>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</si>
  <si>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</si>
  <si>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</si>
  <si>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</si>
  <si>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</si>
  <si>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</si>
  <si>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</si>
  <si>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</si>
  <si>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</si>
  <si>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</si>
  <si>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</si>
  <si>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</si>
  <si>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</si>
  <si>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</si>
  <si>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</si>
  <si>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</si>
  <si>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</si>
  <si>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</si>
  <si>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</si>
  <si>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</si>
  <si>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</si>
  <si>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</si>
  <si>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</si>
  <si>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</si>
  <si>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</si>
  <si>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</si>
  <si>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</si>
  <si>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</si>
  <si>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</si>
  <si>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</si>
  <si>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</si>
  <si>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</si>
  <si>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</si>
  <si>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</si>
  <si>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</si>
  <si>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</si>
  <si>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</si>
  <si>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</si>
  <si>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</si>
  <si>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</si>
  <si>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</si>
  <si>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</si>
  <si>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</si>
  <si>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</si>
  <si>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</si>
  <si>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</si>
  <si>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</si>
  <si>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</si>
  <si>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</si>
  <si>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</si>
  <si>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</si>
  <si>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</si>
  <si>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</si>
  <si>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</si>
  <si>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</si>
  <si>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</si>
  <si>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</si>
  <si>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</si>
  <si>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</si>
  <si>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</si>
  <si>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</si>
  <si>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</si>
  <si>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</si>
  <si>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</si>
  <si>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</si>
  <si>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</si>
  <si>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</si>
  <si>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</si>
  <si>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</si>
  <si>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</si>
  <si>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</si>
  <si>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</si>
  <si>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</si>
  <si>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</si>
  <si>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</si>
  <si>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</si>
  <si>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</si>
  <si>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</si>
  <si>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</si>
  <si>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</si>
  <si>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</si>
  <si>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</si>
  <si>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</si>
  <si>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</si>
  <si>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</si>
  <si>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</si>
  <si>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</si>
  <si>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</si>
  <si>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</si>
  <si>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</si>
  <si>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</si>
  <si>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</si>
  <si>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</si>
  <si>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</si>
  <si>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</si>
  <si>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</si>
  <si>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</si>
  <si>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</si>
  <si>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</si>
  <si>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</si>
  <si>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</si>
  <si>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</si>
  <si>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</si>
  <si>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</si>
  <si>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</si>
  <si>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</si>
  <si>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</si>
  <si>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</si>
  <si>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</si>
  <si>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</si>
  <si>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</si>
  <si>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</si>
  <si>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</si>
  <si>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</si>
  <si>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</si>
  <si>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</si>
  <si>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</si>
  <si>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</si>
  <si>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</si>
  <si>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</si>
  <si>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</si>
  <si>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</si>
  <si>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</si>
  <si>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</si>
  <si>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</si>
  <si>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</si>
  <si>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</si>
  <si>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</si>
  <si>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</si>
  <si>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</si>
  <si>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</si>
  <si>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</si>
  <si>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</si>
  <si>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</si>
  <si>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</si>
  <si>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</si>
  <si>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</si>
  <si>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</si>
  <si>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</si>
  <si>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</si>
  <si>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</si>
  <si>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</si>
  <si>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</si>
  <si>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</si>
  <si>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</si>
  <si>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</si>
  <si>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</si>
  <si>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</si>
  <si>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</si>
  <si>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</si>
  <si>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</si>
  <si>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</si>
  <si>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</si>
  <si>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</si>
  <si>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</si>
  <si>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</si>
  <si>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</si>
  <si>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</si>
  <si>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</si>
  <si>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</si>
  <si>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</si>
  <si>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</si>
  <si>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</si>
  <si>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</si>
  <si>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</si>
  <si>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</si>
  <si>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</si>
  <si>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</si>
  <si>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</si>
  <si>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</si>
  <si>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</si>
  <si>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</si>
  <si>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</si>
  <si>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</si>
  <si>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</si>
  <si>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</si>
  <si>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</si>
  <si>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</si>
  <si>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</si>
  <si>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</si>
  <si>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</si>
  <si>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</si>
  <si>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</si>
  <si>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</si>
  <si>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</si>
  <si>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</si>
  <si>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</si>
  <si>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</si>
  <si>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</si>
  <si>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</si>
  <si>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</si>
  <si>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</si>
  <si>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</si>
  <si>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</si>
  <si>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</si>
  <si>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</si>
  <si>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</si>
  <si>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</si>
  <si>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</si>
  <si>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</si>
  <si>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</si>
  <si>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</si>
  <si>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</si>
  <si>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</si>
  <si>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</si>
  <si>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</si>
  <si>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</si>
  <si>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</si>
  <si>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</si>
  <si>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</si>
  <si>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</si>
  <si>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</si>
  <si>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</si>
  <si>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</si>
  <si>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</si>
  <si>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</si>
  <si>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</si>
  <si>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</si>
  <si>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</si>
  <si>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</si>
  <si>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</si>
  <si>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</si>
  <si>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</si>
  <si>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</si>
  <si>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</si>
  <si>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</si>
  <si>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</si>
  <si>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</si>
  <si>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</si>
  <si>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</si>
  <si>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</si>
  <si>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</si>
  <si>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</si>
  <si>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</si>
  <si>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</si>
  <si>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</si>
  <si>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</si>
  <si>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</si>
  <si>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</si>
  <si>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</si>
  <si>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</si>
  <si>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</si>
  <si>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</si>
  <si>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</si>
  <si>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</si>
  <si>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</si>
  <si>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</si>
  <si>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</si>
  <si>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</si>
  <si>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</si>
  <si>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</si>
  <si>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</si>
  <si>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</si>
  <si>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</si>
  <si>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</si>
  <si>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</si>
  <si>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</si>
  <si>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</si>
  <si>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</si>
  <si>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</si>
  <si>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</si>
  <si>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</si>
  <si>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</si>
  <si>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</si>
  <si>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</si>
  <si>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</si>
  <si>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</si>
  <si>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</si>
  <si>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</si>
  <si>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</si>
  <si>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</si>
  <si>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</si>
  <si>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</si>
  <si>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</si>
  <si>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</si>
  <si>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</si>
  <si>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</si>
  <si>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</si>
  <si>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</si>
  <si>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</si>
  <si>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</si>
  <si>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</si>
  <si>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</si>
  <si>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</si>
  <si>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</si>
  <si>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</si>
  <si>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</si>
  <si>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</si>
  <si>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</si>
  <si>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</si>
  <si>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</si>
  <si>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</si>
  <si>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</si>
  <si>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</si>
  <si>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</si>
  <si>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</si>
  <si>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</si>
  <si>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</si>
  <si>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</si>
  <si>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</si>
  <si>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</si>
  <si>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</si>
  <si>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</si>
  <si>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</si>
  <si>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</si>
  <si>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</si>
  <si>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</si>
  <si>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</si>
  <si>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</si>
  <si>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</si>
  <si>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</si>
  <si>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</si>
  <si>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</si>
  <si>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</si>
  <si>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</si>
  <si>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</si>
  <si>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</si>
  <si>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</si>
  <si>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</si>
  <si>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</si>
  <si>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</si>
  <si>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</si>
  <si>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</si>
  <si>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</si>
  <si>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</si>
  <si>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</si>
  <si>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</si>
  <si>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</si>
  <si>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</si>
  <si>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</si>
  <si>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</si>
  <si>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</si>
  <si>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</si>
  <si>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</si>
  <si>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</si>
  <si>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</si>
  <si>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</si>
  <si>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</si>
  <si>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</si>
  <si>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</si>
  <si>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</si>
  <si>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</si>
  <si>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</si>
  <si>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</si>
  <si>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</si>
  <si>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</si>
  <si>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</si>
  <si>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</si>
  <si>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</si>
  <si>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</si>
  <si>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</si>
  <si>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</si>
  <si>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</si>
  <si>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</si>
  <si>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</si>
  <si>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</si>
  <si>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</si>
  <si>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</si>
  <si>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</si>
  <si>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</si>
  <si>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</si>
  <si>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</si>
  <si>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</si>
  <si>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</si>
  <si>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</si>
  <si>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</si>
  <si>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</si>
  <si>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</si>
  <si>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</si>
  <si>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</si>
  <si>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</si>
  <si>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</si>
  <si>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</si>
  <si>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</si>
  <si>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</si>
  <si>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</si>
  <si>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</si>
  <si>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</si>
  <si>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</si>
  <si>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</si>
  <si>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</si>
  <si>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</si>
  <si>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</si>
  <si>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</si>
  <si>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</si>
  <si>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</si>
  <si>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</si>
  <si>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</si>
  <si>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</si>
  <si>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</si>
  <si>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</si>
  <si>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</si>
  <si>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</si>
  <si>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</si>
  <si>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</si>
  <si>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</si>
  <si>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</si>
  <si>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</si>
  <si>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</si>
  <si>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</si>
  <si>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</si>
  <si>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</si>
  <si>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</si>
  <si>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</si>
  <si>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</si>
  <si>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</si>
  <si>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</si>
  <si>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</si>
  <si>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</si>
  <si>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</si>
  <si>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</si>
  <si>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</si>
  <si>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</si>
  <si>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</si>
  <si>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</si>
  <si>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</si>
  <si>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</si>
  <si>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</si>
  <si>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</si>
  <si>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</si>
  <si>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</si>
  <si>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</si>
  <si>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</si>
  <si>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</si>
  <si>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</si>
  <si>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</si>
  <si>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</si>
  <si>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</si>
  <si>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</si>
  <si>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</si>
  <si>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</si>
  <si>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</si>
  <si>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</si>
  <si>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</si>
  <si>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</si>
  <si>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</si>
  <si>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</si>
  <si>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</si>
  <si>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</si>
  <si>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</si>
  <si>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</si>
  <si>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</si>
  <si>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</si>
  <si>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</si>
  <si>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</si>
  <si>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</si>
  <si>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</si>
  <si>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</si>
  <si>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</si>
  <si>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</si>
  <si>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</si>
  <si>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</si>
  <si>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</si>
  <si>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</si>
  <si>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</si>
  <si>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</si>
  <si>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</si>
  <si>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</si>
  <si>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</si>
  <si>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</si>
  <si>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</si>
  <si>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</si>
  <si>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</si>
  <si>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</si>
  <si>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</si>
  <si>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</si>
  <si>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</si>
  <si>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</si>
  <si>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</si>
  <si>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</si>
  <si>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</si>
  <si>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</si>
  <si>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</si>
  <si>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</si>
  <si>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</si>
  <si>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</si>
  <si>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</si>
  <si>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</si>
  <si>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</si>
  <si>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</si>
  <si>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</si>
  <si>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</si>
  <si>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</si>
  <si>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</si>
  <si>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</si>
  <si>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</si>
  <si>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</si>
  <si>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</si>
  <si>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</si>
  <si>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</si>
  <si>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</si>
  <si>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</si>
  <si>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</si>
  <si>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</si>
  <si>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</si>
  <si>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</si>
  <si>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</si>
  <si>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</si>
  <si>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</si>
  <si>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</si>
  <si>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</si>
  <si>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</si>
  <si>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</si>
  <si>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</si>
  <si>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</si>
  <si>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</si>
  <si>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</si>
  <si>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</si>
  <si>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</si>
  <si>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</si>
  <si>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</si>
  <si>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</si>
  <si>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</si>
  <si>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</si>
  <si>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</si>
  <si>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</si>
  <si>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</si>
  <si>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</si>
  <si>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</si>
  <si>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</si>
  <si>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</si>
  <si>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</si>
  <si>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</si>
  <si>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</si>
  <si>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</si>
  <si>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</si>
  <si>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</si>
  <si>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</si>
  <si>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</si>
  <si>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</si>
  <si>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</si>
  <si>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</si>
  <si>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</si>
  <si>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</si>
  <si>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</si>
  <si>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</si>
  <si>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</si>
  <si>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</si>
  <si>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</si>
  <si>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</si>
  <si>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</si>
  <si>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</si>
  <si>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</si>
  <si>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</si>
  <si>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</si>
  <si>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</si>
  <si>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</si>
  <si>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</si>
  <si>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</si>
  <si>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</si>
  <si>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</si>
  <si>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</si>
  <si>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</si>
  <si>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</si>
  <si>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</si>
  <si>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</si>
  <si>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</si>
  <si>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</si>
  <si>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</si>
  <si>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</si>
  <si>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</si>
  <si>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</si>
  <si>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</si>
  <si>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</si>
  <si>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</si>
  <si>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</si>
  <si>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</si>
  <si>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</si>
  <si>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</si>
  <si>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</si>
  <si>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</si>
  <si>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</si>
  <si>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</si>
  <si>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</si>
  <si>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</si>
  <si>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</si>
  <si>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</si>
  <si>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</si>
  <si>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</si>
  <si>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</si>
  <si>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</si>
  <si>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</si>
  <si>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</si>
  <si>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</si>
  <si>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</si>
  <si>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</si>
  <si>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</si>
  <si>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</si>
  <si>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</si>
  <si>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</si>
  <si>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</si>
  <si>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</si>
  <si>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</si>
  <si>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</si>
  <si>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</si>
  <si>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</si>
  <si>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</si>
  <si>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</si>
  <si>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</si>
  <si>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</si>
  <si>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</si>
  <si>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</si>
  <si>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</si>
  <si>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</si>
  <si>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</si>
  <si>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</si>
  <si>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</si>
  <si>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</si>
  <si>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</si>
  <si>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</si>
  <si>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</si>
  <si>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</si>
  <si>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</si>
  <si>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</si>
  <si>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</si>
  <si>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</si>
  <si>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</si>
  <si>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</si>
  <si>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</si>
  <si>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</si>
  <si>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</si>
  <si>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</si>
  <si>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</si>
  <si>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</si>
  <si>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</si>
  <si>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</si>
  <si>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</si>
  <si>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</si>
  <si>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</si>
  <si>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</si>
  <si>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</si>
  <si>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</si>
  <si>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</si>
  <si>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</si>
  <si>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</si>
  <si>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</si>
  <si>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</si>
  <si>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</si>
  <si>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</si>
  <si>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</si>
  <si>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</si>
  <si>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</si>
  <si>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</si>
  <si>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</si>
  <si>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</si>
  <si>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</si>
  <si>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</si>
  <si>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</si>
  <si>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</si>
  <si>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</si>
  <si>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</si>
  <si>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</si>
  <si>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</si>
  <si>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</si>
  <si>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</si>
  <si>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</si>
  <si>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</si>
  <si>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</si>
  <si>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</si>
  <si>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</si>
  <si>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</si>
  <si>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</si>
  <si>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</si>
  <si>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</si>
  <si>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</si>
  <si>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</si>
  <si>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</si>
  <si>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</si>
  <si>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</si>
  <si>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</si>
  <si>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</si>
  <si>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</si>
  <si>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</si>
  <si>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</si>
  <si>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</si>
  <si>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</si>
  <si>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</si>
  <si>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</si>
  <si>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</si>
  <si>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</si>
  <si>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</si>
  <si>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</si>
  <si>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</si>
  <si>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</si>
  <si>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</si>
  <si>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</si>
  <si>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</si>
  <si>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</si>
  <si>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</si>
  <si>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</si>
  <si>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</si>
  <si>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</si>
  <si>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</si>
  <si>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</si>
  <si>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</si>
  <si>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</si>
  <si>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</si>
  <si>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</si>
  <si>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</si>
  <si>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</si>
  <si>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</si>
  <si>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</si>
  <si>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</si>
  <si>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</si>
  <si>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</si>
  <si>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</si>
  <si>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</si>
  <si>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</si>
  <si>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</si>
  <si>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</si>
  <si>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</si>
  <si>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</si>
  <si>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</si>
  <si>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</si>
  <si>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</si>
  <si>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</si>
  <si>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</si>
  <si>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</si>
  <si>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</si>
  <si>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</si>
  <si>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</si>
  <si>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</si>
  <si>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</si>
  <si>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</si>
  <si>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</si>
  <si>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</si>
  <si>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</si>
  <si>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</si>
  <si>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</si>
  <si>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</si>
  <si>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</si>
  <si>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</si>
  <si>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</si>
  <si>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</si>
  <si>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</si>
  <si>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</si>
  <si>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</si>
  <si>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</si>
  <si>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</si>
  <si>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</si>
  <si>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</si>
  <si>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</si>
  <si>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</si>
  <si>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</si>
  <si>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</si>
  <si>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</si>
  <si>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</si>
  <si>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</si>
  <si>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</si>
  <si>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</si>
  <si>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</si>
  <si>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</si>
  <si>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</si>
  <si>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</si>
  <si>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</si>
  <si>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</si>
  <si>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</si>
  <si>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</si>
  <si>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</si>
  <si>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</si>
  <si>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</si>
  <si>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</si>
  <si>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</si>
  <si>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</si>
  <si>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</si>
  <si>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</si>
  <si>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</si>
  <si>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</si>
  <si>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</si>
  <si>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</si>
  <si>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</si>
  <si>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</si>
  <si>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</si>
  <si>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</si>
  <si>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</si>
  <si>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</si>
  <si>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</si>
  <si>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</si>
  <si>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</si>
  <si>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</si>
  <si>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</si>
  <si>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</si>
  <si>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</si>
  <si>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</si>
  <si>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</si>
  <si>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</si>
  <si>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</si>
  <si>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</si>
  <si>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</si>
  <si>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</si>
  <si>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</si>
  <si>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</si>
  <si>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</si>
  <si>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</si>
  <si>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</si>
  <si>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</si>
  <si>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</si>
  <si>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</si>
  <si>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</si>
  <si>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</si>
  <si>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</si>
  <si>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</si>
  <si>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</si>
  <si>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</si>
  <si>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</si>
  <si>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</si>
  <si>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</si>
  <si>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</si>
  <si>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</si>
  <si>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</si>
  <si>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</si>
  <si>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</si>
  <si>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</si>
  <si>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</si>
  <si>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</si>
  <si>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</si>
  <si>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</si>
  <si>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</si>
  <si>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</si>
  <si>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</si>
  <si>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</si>
  <si>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</si>
  <si>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</si>
  <si>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</si>
  <si>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</si>
  <si>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</si>
  <si>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</si>
  <si>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</si>
  <si>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</si>
  <si>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</si>
  <si>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</si>
  <si>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</si>
  <si>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</si>
  <si>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</si>
  <si>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</si>
  <si>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</si>
  <si>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</si>
  <si>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</si>
  <si>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</si>
  <si>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</si>
  <si>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</si>
  <si>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</si>
  <si>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</si>
  <si>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</si>
  <si>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</si>
  <si>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</si>
  <si>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</si>
  <si>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</si>
  <si>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</si>
  <si>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</si>
  <si>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</si>
  <si>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</si>
  <si>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</si>
  <si>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</si>
  <si>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</si>
  <si>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</si>
  <si>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</si>
  <si>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</si>
  <si>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</si>
  <si>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</si>
  <si>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</si>
  <si>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</si>
  <si>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</si>
  <si>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</si>
  <si>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</si>
  <si>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</si>
  <si>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</si>
  <si>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</si>
  <si>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</si>
  <si>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</si>
  <si>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</si>
  <si>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</si>
  <si>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</si>
  <si>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</si>
  <si>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</si>
  <si>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</si>
  <si>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</si>
  <si>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</si>
  <si>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</si>
  <si>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</si>
  <si>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</si>
  <si>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</si>
  <si>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</si>
  <si>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</si>
  <si>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</si>
  <si>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</si>
  <si>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</si>
  <si>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</si>
  <si>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</si>
  <si>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</si>
  <si>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</si>
  <si>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</si>
  <si>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</si>
  <si>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</si>
  <si>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</si>
  <si>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</si>
  <si>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</si>
  <si>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</si>
  <si>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</si>
  <si>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</si>
  <si>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</si>
  <si>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</si>
  <si>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</si>
  <si>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</si>
  <si>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</si>
  <si>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</si>
  <si>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</si>
  <si>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</si>
  <si>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</si>
  <si>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</si>
  <si>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</si>
  <si>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</si>
  <si>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</si>
  <si>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</si>
  <si>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</si>
  <si>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</si>
  <si>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</si>
  <si>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</si>
  <si>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</si>
  <si>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</si>
  <si>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</si>
  <si>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</si>
  <si>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</si>
  <si>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</si>
  <si>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</si>
  <si>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</si>
  <si>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</si>
  <si>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</si>
  <si>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</si>
  <si>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</si>
  <si>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</si>
  <si>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</si>
  <si>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</si>
  <si>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</si>
  <si>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</si>
  <si>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</si>
  <si>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</si>
  <si>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</si>
  <si>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</si>
  <si>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</si>
  <si>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</si>
  <si>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</si>
  <si>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</si>
  <si>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</si>
  <si>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</si>
  <si>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</si>
  <si>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</si>
  <si>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</si>
  <si>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</si>
  <si>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</si>
  <si>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</si>
  <si>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</si>
  <si>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</si>
  <si>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</si>
  <si>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</si>
  <si>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</si>
  <si>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</si>
  <si>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</si>
  <si>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</si>
  <si>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</si>
  <si>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</si>
  <si>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</si>
  <si>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</si>
  <si>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</si>
  <si>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</si>
  <si>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</si>
  <si>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</si>
  <si>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</si>
  <si>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</si>
  <si>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</si>
  <si>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</si>
  <si>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</si>
  <si>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</si>
  <si>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</si>
  <si>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</si>
  <si>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</si>
  <si>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</si>
  <si>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</si>
  <si>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</si>
  <si>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</si>
  <si>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</si>
  <si>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</si>
  <si>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</si>
  <si>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</si>
  <si>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</si>
  <si>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</si>
  <si>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</si>
  <si>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</si>
  <si>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</si>
  <si>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</si>
  <si>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</si>
  <si>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</si>
  <si>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</si>
  <si>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</si>
  <si>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</si>
  <si>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</si>
  <si>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</si>
  <si>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</si>
  <si>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</si>
  <si>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</si>
  <si>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</si>
  <si>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</si>
  <si>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</si>
  <si>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</si>
  <si>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</si>
  <si>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</si>
  <si>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</si>
  <si>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</si>
  <si>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</si>
  <si>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</si>
  <si>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</si>
  <si>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</si>
  <si>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</si>
  <si>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</si>
  <si>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</si>
  <si>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</si>
  <si>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</si>
  <si>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</si>
  <si>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</si>
  <si>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</si>
  <si>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</si>
  <si>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</si>
  <si>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</si>
  <si>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</si>
  <si>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</si>
  <si>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</si>
  <si>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</si>
  <si>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</si>
  <si>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</si>
  <si>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</si>
  <si>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</si>
  <si>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</si>
  <si>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</si>
  <si>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</si>
  <si>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</si>
  <si>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</si>
  <si>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</si>
  <si>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</si>
  <si>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</si>
  <si>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</si>
  <si>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</si>
  <si>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</si>
  <si>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</si>
  <si>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</si>
  <si>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</si>
  <si>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</si>
  <si>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</si>
  <si>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</si>
  <si>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</si>
  <si>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</si>
  <si>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</si>
  <si>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</si>
  <si>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</si>
  <si>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</si>
  <si>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</si>
  <si>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</si>
  <si>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</si>
  <si>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</si>
  <si>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</si>
  <si>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</si>
  <si>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</si>
  <si>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</si>
  <si>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</si>
  <si>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</si>
  <si>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</si>
  <si>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</si>
  <si>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</si>
  <si>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</si>
  <si>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</si>
  <si>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</si>
  <si>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</si>
  <si>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</si>
  <si>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</si>
  <si>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</si>
  <si>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</si>
  <si>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</si>
  <si>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</si>
  <si>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</si>
  <si>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</si>
  <si>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</si>
  <si>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</si>
  <si>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</si>
  <si>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</si>
  <si>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</si>
  <si>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</si>
  <si>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</si>
  <si>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</si>
  <si>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</si>
  <si>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</si>
  <si>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</si>
  <si>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</si>
  <si>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</si>
  <si>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</si>
  <si>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</si>
  <si>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</si>
  <si>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</si>
  <si>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</si>
  <si>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</si>
  <si>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</si>
  <si>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</si>
  <si>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</si>
  <si>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</si>
  <si>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</si>
  <si>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</si>
  <si>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</si>
  <si>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</si>
  <si>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</si>
  <si>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</si>
  <si>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</si>
  <si>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</si>
  <si>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</si>
  <si>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</si>
  <si>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</si>
  <si>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</si>
  <si>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</si>
  <si>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</si>
  <si>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</si>
  <si>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</si>
  <si>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</si>
  <si>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</si>
  <si>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</si>
  <si>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</si>
  <si>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</si>
  <si>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</si>
  <si>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</si>
  <si>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</si>
  <si>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</si>
  <si>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</si>
  <si>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</si>
  <si>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</si>
  <si>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</si>
  <si>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</si>
  <si>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</si>
  <si>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</si>
  <si>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</si>
  <si>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</si>
  <si>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</si>
  <si>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</si>
  <si>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</si>
  <si>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</si>
  <si>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</si>
  <si>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</si>
  <si>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</si>
  <si>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</si>
  <si>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</si>
  <si>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</si>
  <si>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</si>
  <si>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</si>
  <si>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</si>
  <si>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</si>
  <si>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</si>
  <si>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</si>
  <si>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</si>
  <si>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</si>
  <si>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</si>
  <si>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</si>
  <si>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</si>
  <si>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</si>
  <si>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</si>
  <si>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</si>
  <si>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</si>
  <si>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</si>
  <si>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</si>
  <si>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</si>
  <si>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</si>
  <si>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</si>
  <si>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</si>
  <si>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</si>
  <si>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</si>
  <si>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</si>
  <si>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</si>
  <si>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</si>
  <si>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</si>
  <si>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</si>
  <si>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</si>
  <si>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</si>
  <si>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</si>
  <si>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</si>
  <si>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</si>
  <si>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</si>
  <si>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</si>
  <si>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</si>
  <si>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</si>
  <si>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</si>
  <si>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</si>
  <si>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</si>
  <si>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</si>
  <si>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</si>
  <si>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</si>
  <si>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</si>
  <si>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</si>
  <si>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</si>
  <si>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</si>
  <si>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</si>
  <si>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</si>
  <si>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</si>
  <si>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</si>
  <si>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</si>
  <si>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</si>
  <si>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</si>
  <si>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</si>
  <si>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</si>
  <si>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</si>
  <si>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</si>
  <si>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</si>
  <si>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</si>
  <si>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</si>
  <si>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</si>
  <si>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</si>
  <si>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</si>
  <si>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</si>
  <si>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</si>
  <si>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</si>
  <si>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</si>
  <si>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</si>
  <si>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</si>
  <si>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</si>
  <si>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</si>
  <si>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</si>
  <si>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</si>
  <si>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</si>
  <si>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</si>
  <si>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</si>
  <si>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</si>
  <si>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</si>
  <si>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</si>
  <si>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</si>
  <si>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</si>
  <si>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</si>
  <si>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</si>
  <si>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</si>
  <si>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</si>
  <si>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</si>
  <si>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</si>
  <si>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</si>
  <si>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</si>
  <si>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</si>
  <si>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</si>
  <si>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</si>
  <si>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</si>
  <si>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</si>
  <si>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</si>
  <si>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</si>
  <si>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</si>
  <si>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</si>
  <si>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</si>
  <si>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</si>
  <si>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</si>
  <si>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</si>
  <si>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</si>
  <si>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</si>
  <si>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</si>
  <si>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</si>
  <si>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</si>
  <si>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</si>
  <si>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</si>
  <si>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</si>
  <si>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</si>
  <si>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</si>
  <si>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</si>
  <si>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</si>
  <si>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</si>
  <si>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</si>
  <si>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</si>
  <si>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</si>
  <si>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</si>
  <si>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</si>
  <si>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</si>
  <si>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</si>
  <si>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</si>
  <si>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</si>
  <si>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</si>
  <si>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</si>
  <si>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</si>
  <si>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</si>
  <si>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</si>
  <si>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</si>
  <si>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</si>
  <si>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</si>
  <si>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</si>
  <si>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</si>
  <si>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</si>
  <si>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</si>
  <si>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</si>
  <si>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</si>
  <si>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</si>
  <si>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</si>
  <si>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</si>
  <si>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</si>
  <si>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</si>
  <si>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</si>
  <si>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</si>
  <si>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</si>
  <si>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</si>
  <si>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</si>
  <si>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</si>
  <si>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</si>
  <si>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</si>
  <si>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</si>
  <si>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</si>
  <si>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</si>
  <si>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</si>
  <si>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</si>
  <si>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</si>
  <si>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</si>
  <si>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</si>
  <si>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</si>
  <si>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</si>
  <si>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</si>
  <si>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</si>
  <si>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</si>
  <si>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</si>
  <si>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</si>
  <si>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</si>
  <si>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</si>
  <si>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</si>
  <si>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</si>
  <si>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</si>
  <si>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</si>
  <si>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</si>
  <si>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</si>
  <si>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</si>
  <si>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</si>
  <si>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</si>
  <si>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</si>
  <si>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</si>
  <si>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</si>
  <si>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</si>
  <si>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</si>
  <si>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</si>
  <si>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</si>
  <si>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</si>
  <si>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</si>
  <si>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</si>
  <si>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</si>
  <si>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</si>
  <si>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</si>
  <si>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</si>
  <si>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</si>
  <si>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</si>
  <si>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</si>
  <si>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</si>
  <si>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</si>
  <si>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</si>
  <si>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</si>
  <si>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</si>
  <si>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</si>
  <si>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</si>
  <si>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</si>
  <si>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</si>
  <si>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</si>
  <si>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</si>
  <si>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</si>
  <si>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</si>
  <si>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</si>
  <si>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</si>
  <si>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</si>
  <si>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</si>
  <si>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</si>
  <si>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</si>
  <si>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</si>
  <si>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</si>
  <si>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</si>
  <si>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</si>
  <si>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</si>
  <si>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</si>
  <si>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</si>
  <si>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</si>
  <si>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</si>
  <si>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</si>
  <si>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</si>
  <si>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</si>
  <si>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</si>
  <si>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</si>
  <si>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</si>
  <si>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</si>
  <si>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</si>
  <si>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</si>
  <si>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</si>
  <si>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</si>
  <si>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</si>
  <si>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</si>
  <si>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</si>
  <si>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</si>
  <si>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</si>
  <si>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</si>
  <si>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</si>
  <si>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</si>
  <si>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</si>
  <si>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</si>
  <si>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</si>
  <si>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</si>
  <si>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</si>
  <si>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</si>
  <si>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</si>
  <si>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</si>
  <si>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</si>
  <si>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</si>
  <si>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</si>
  <si>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</si>
  <si>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</si>
  <si>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</si>
  <si>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</si>
  <si>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</si>
  <si>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</si>
  <si>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</si>
  <si>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</si>
  <si>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</si>
  <si>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</si>
  <si>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</si>
  <si>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</si>
  <si>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</si>
  <si>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</si>
  <si>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</si>
  <si>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</si>
  <si>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</si>
  <si>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</si>
  <si>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</si>
  <si>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</si>
  <si>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</si>
  <si>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</si>
  <si>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</si>
  <si>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</si>
  <si>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</si>
  <si>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</si>
  <si>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</si>
  <si>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</si>
  <si>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</si>
  <si>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</si>
  <si>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</si>
  <si>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</si>
  <si>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</si>
  <si>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</si>
  <si>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</si>
  <si>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</si>
  <si>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</si>
  <si>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</si>
  <si>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</si>
  <si>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</si>
  <si>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</si>
  <si>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</si>
  <si>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</si>
  <si>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</si>
  <si>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</si>
  <si>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</si>
  <si>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</si>
  <si>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</si>
  <si>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</si>
  <si>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</si>
  <si>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</si>
  <si>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</si>
  <si>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</si>
  <si>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</si>
  <si>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</si>
  <si>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</si>
  <si>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</si>
  <si>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</si>
  <si>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</si>
  <si>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</si>
  <si>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</si>
  <si>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</si>
  <si>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</si>
  <si>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</si>
  <si>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</si>
  <si>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</si>
  <si>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</si>
  <si>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</si>
  <si>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</si>
  <si>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</si>
  <si>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</si>
  <si>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</si>
  <si>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</si>
  <si>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</si>
  <si>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</si>
  <si>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</si>
  <si>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</si>
  <si>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</si>
  <si>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</si>
  <si>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</si>
  <si>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</si>
  <si>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</si>
  <si>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</si>
  <si>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</si>
  <si>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</si>
  <si>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</si>
  <si>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</si>
  <si>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</si>
  <si>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</si>
  <si>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</si>
  <si>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</si>
  <si>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</si>
  <si>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</si>
  <si>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</si>
  <si>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</si>
  <si>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</si>
  <si>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</si>
  <si>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</si>
  <si>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</si>
  <si>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</si>
  <si>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</si>
  <si>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</si>
  <si>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</si>
  <si>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</si>
  <si>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</si>
  <si>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</si>
  <si>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</si>
  <si>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</si>
  <si>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</si>
  <si>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</si>
  <si>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</si>
  <si>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</si>
  <si>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</si>
  <si>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</si>
  <si>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</si>
  <si>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</si>
  <si>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</si>
  <si>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</si>
  <si>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</si>
  <si>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</si>
  <si>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</si>
  <si>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</si>
  <si>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</si>
  <si>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</si>
  <si>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</si>
  <si>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</si>
  <si>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</si>
  <si>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</si>
  <si>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</si>
  <si>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</si>
  <si>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</si>
  <si>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</si>
  <si>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</si>
  <si>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</si>
  <si>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</si>
  <si>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</si>
  <si>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</si>
  <si>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</si>
  <si>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</si>
  <si>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</si>
  <si>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</si>
  <si>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</si>
  <si>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</si>
  <si>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</si>
  <si>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</si>
  <si>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</si>
  <si>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</si>
  <si>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</si>
  <si>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</si>
  <si>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</si>
  <si>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</si>
  <si>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</si>
  <si>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</si>
  <si>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</si>
  <si>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</si>
  <si>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</si>
  <si>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</si>
  <si>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</si>
  <si>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</si>
  <si>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</si>
  <si>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</si>
  <si>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</si>
  <si>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</si>
  <si>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</si>
  <si>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</si>
  <si>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</si>
  <si>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</si>
  <si>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</si>
  <si>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</si>
  <si>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</si>
  <si>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</si>
  <si>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</si>
  <si>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</si>
  <si>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</si>
  <si>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</si>
  <si>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</si>
  <si>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</si>
  <si>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</si>
  <si>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</si>
  <si>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</si>
  <si>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</si>
  <si>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</si>
  <si>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</si>
  <si>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</si>
  <si>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</si>
  <si>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</si>
  <si>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</si>
  <si>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</si>
  <si>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</si>
  <si>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</si>
  <si>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</si>
  <si>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</si>
  <si>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</si>
  <si>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</si>
  <si>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</si>
  <si>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</si>
  <si>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</si>
  <si>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</si>
  <si>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</si>
  <si>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</si>
  <si>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</si>
  <si>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</si>
  <si>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</si>
  <si>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</si>
  <si>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</si>
  <si>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</si>
  <si>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</si>
  <si>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</si>
  <si>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</si>
  <si>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</si>
  <si>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</si>
  <si>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</si>
  <si>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</si>
  <si>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</si>
  <si>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</si>
  <si>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</si>
  <si>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</si>
  <si>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</si>
  <si>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</si>
  <si>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</si>
  <si>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</si>
  <si>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</si>
  <si>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</si>
  <si>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</si>
  <si>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</si>
  <si>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</si>
  <si>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</si>
  <si>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</si>
  <si>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</si>
  <si>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</si>
  <si>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</si>
  <si>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</si>
  <si>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</si>
  <si>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</si>
  <si>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</si>
  <si>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</si>
  <si>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</si>
  <si>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</si>
  <si>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</si>
  <si>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</si>
  <si>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</si>
  <si>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</si>
  <si>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</si>
  <si>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</si>
  <si>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</si>
  <si>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</si>
  <si>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</si>
  <si>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</si>
  <si>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</si>
  <si>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</si>
  <si>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</si>
  <si>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</si>
  <si>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</si>
  <si>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</si>
  <si>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</si>
  <si>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</si>
  <si>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</si>
  <si>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</si>
  <si>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</si>
  <si>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</si>
  <si>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</si>
  <si>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</si>
  <si>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</si>
  <si>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</si>
  <si>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</si>
  <si>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</si>
  <si>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</si>
  <si>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</si>
  <si>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</si>
  <si>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</si>
  <si>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</si>
  <si>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</si>
  <si>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</si>
  <si>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</si>
  <si>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</si>
  <si>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</si>
  <si>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</si>
  <si>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</si>
  <si>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</si>
  <si>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</si>
  <si>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</si>
  <si>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</si>
  <si>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</si>
  <si>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</si>
  <si>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</si>
  <si>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</si>
  <si>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</si>
  <si>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</si>
  <si>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</si>
  <si>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</si>
  <si>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</si>
  <si>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</si>
  <si>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</si>
  <si>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</si>
  <si>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</si>
  <si>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</si>
  <si>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</si>
  <si>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</si>
  <si>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</si>
  <si>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</si>
  <si>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</si>
  <si>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</si>
  <si>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</si>
  <si>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</si>
  <si>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</si>
  <si>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</si>
  <si>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</si>
  <si>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</si>
  <si>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</si>
  <si>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</si>
  <si>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</si>
  <si>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</si>
  <si>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</si>
  <si>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</si>
  <si>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</si>
  <si>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</si>
  <si>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</si>
  <si>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</si>
  <si>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</si>
  <si>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</si>
  <si>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</si>
  <si>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</si>
  <si>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</si>
  <si>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</si>
  <si>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</si>
  <si>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</si>
  <si>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</si>
  <si>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</si>
  <si>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</si>
  <si>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</si>
  <si>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</si>
  <si>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</si>
  <si>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</si>
  <si>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</si>
  <si>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</si>
  <si>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</si>
  <si>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</si>
  <si>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</si>
  <si>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</si>
  <si>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</si>
  <si>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</si>
  <si>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</si>
  <si>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</si>
  <si>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</si>
  <si>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</si>
  <si>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</si>
  <si>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</si>
  <si>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</si>
  <si>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</si>
  <si>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</si>
  <si>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</si>
  <si>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</si>
  <si>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</si>
  <si>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</si>
  <si>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</si>
  <si>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</si>
  <si>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</si>
  <si>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</si>
  <si>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</si>
  <si>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</si>
  <si>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</si>
  <si>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</si>
  <si>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</si>
  <si>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</si>
  <si>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</si>
  <si>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</si>
  <si>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</si>
  <si>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</si>
  <si>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</si>
  <si>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</si>
  <si>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</si>
  <si>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</si>
  <si>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</si>
  <si>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</si>
  <si>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</si>
  <si>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</si>
  <si>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</si>
  <si>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</si>
  <si>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</si>
  <si>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</si>
  <si>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</si>
  <si>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</si>
  <si>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</si>
  <si>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</si>
  <si>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</si>
  <si>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</si>
  <si>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</si>
  <si>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</si>
  <si>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</si>
  <si>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</si>
  <si>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</si>
  <si>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</si>
  <si>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</si>
  <si>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</si>
  <si>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</si>
  <si>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</si>
  <si>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</si>
  <si>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</si>
  <si>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</si>
  <si>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</si>
  <si>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</si>
  <si>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</si>
  <si>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</si>
  <si>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</si>
  <si>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</si>
  <si>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</si>
  <si>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</si>
  <si>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</si>
  <si>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</si>
  <si>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</si>
  <si>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</si>
  <si>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</si>
  <si>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</si>
  <si>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</si>
  <si>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</si>
  <si>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</si>
  <si>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</si>
  <si>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</si>
  <si>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</si>
  <si>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</si>
  <si>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</si>
  <si>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</si>
  <si>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</si>
  <si>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</si>
  <si>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</si>
  <si>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</si>
  <si>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</si>
  <si>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</si>
  <si>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</si>
  <si>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</si>
  <si>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</si>
  <si>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</si>
  <si>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</si>
  <si>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</si>
  <si>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</si>
  <si>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</si>
  <si>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</si>
  <si>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</si>
  <si>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</si>
  <si>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</si>
  <si>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</si>
  <si>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</si>
  <si>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</si>
  <si>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</si>
  <si>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</si>
  <si>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</si>
  <si>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</si>
  <si>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</si>
  <si>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</si>
  <si>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</si>
  <si>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</si>
  <si>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</si>
  <si>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</si>
  <si>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</si>
  <si>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</si>
  <si>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</si>
  <si>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</si>
  <si>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</si>
  <si>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</si>
  <si>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</si>
  <si>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</si>
  <si>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</si>
  <si>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</si>
  <si>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</si>
  <si>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</si>
  <si>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</si>
  <si>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</si>
  <si>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</si>
  <si>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</si>
  <si>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</si>
  <si>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</si>
  <si>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</si>
  <si>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</si>
  <si>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</si>
  <si>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</si>
  <si>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</si>
  <si>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</si>
  <si>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</si>
  <si>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</si>
  <si>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</si>
  <si>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</si>
  <si>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</si>
  <si>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</si>
  <si>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</si>
  <si>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</si>
  <si>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</si>
  <si>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</si>
  <si>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</si>
  <si>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</si>
  <si>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</si>
  <si>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</si>
  <si>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</si>
  <si>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</si>
  <si>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</si>
  <si>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</si>
  <si>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</si>
  <si>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</si>
  <si>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</si>
  <si>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</si>
  <si>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</si>
  <si>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</si>
  <si>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</si>
  <si>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</si>
  <si>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</si>
  <si>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</si>
  <si>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</si>
  <si>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</si>
  <si>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</si>
  <si>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</si>
  <si>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</si>
  <si>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</si>
  <si>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</si>
  <si>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</si>
  <si>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</si>
  <si>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</si>
  <si>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</si>
  <si>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</si>
  <si>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</si>
  <si>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</si>
  <si>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</si>
  <si>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</si>
  <si>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</si>
  <si>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</si>
  <si>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</si>
  <si>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</si>
  <si>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</si>
  <si>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</si>
  <si>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</si>
  <si>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</si>
  <si>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</si>
  <si>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</si>
  <si>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</si>
  <si>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</si>
  <si>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</si>
  <si>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</si>
  <si>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</si>
  <si>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</si>
  <si>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</si>
  <si>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</si>
  <si>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</si>
  <si>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</si>
  <si>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</si>
  <si>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</si>
  <si>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</si>
  <si>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</si>
  <si>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</si>
  <si>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</si>
  <si>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</si>
  <si>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</si>
  <si>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</si>
  <si>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</si>
  <si>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</si>
  <si>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</si>
  <si>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</si>
  <si>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</si>
  <si>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</si>
  <si>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</si>
  <si>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</si>
  <si>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</si>
  <si>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</si>
  <si>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</si>
  <si>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</si>
  <si>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</si>
  <si>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</si>
  <si>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</si>
  <si>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</si>
  <si>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</si>
  <si>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</si>
  <si>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</si>
  <si>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</si>
  <si>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</si>
  <si>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</si>
  <si>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</si>
  <si>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</si>
  <si>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</si>
  <si>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</si>
  <si>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</si>
  <si>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</si>
  <si>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</si>
  <si>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</si>
  <si>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</si>
  <si>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</si>
  <si>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</si>
  <si>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</si>
  <si>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</si>
  <si>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</si>
  <si>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</si>
  <si>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</si>
  <si>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</si>
  <si>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</si>
  <si>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</si>
  <si>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</si>
  <si>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</si>
  <si>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</si>
  <si>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</si>
  <si>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</si>
  <si>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</si>
  <si>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</si>
  <si>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</si>
  <si>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</si>
  <si>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</si>
  <si>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</si>
  <si>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</si>
  <si>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</si>
  <si>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</si>
  <si>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</si>
  <si>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</si>
  <si>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</si>
  <si>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</si>
  <si>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</si>
  <si>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</si>
  <si>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</si>
  <si>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</si>
  <si>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</si>
  <si>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</si>
  <si>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</si>
  <si>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</si>
  <si>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</si>
  <si>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</si>
  <si>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</si>
  <si>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</si>
  <si>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</si>
  <si>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</si>
  <si>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</si>
  <si>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</si>
  <si>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</si>
  <si>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</si>
  <si>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</si>
  <si>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</si>
  <si>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</si>
  <si>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</si>
  <si>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</si>
  <si>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</si>
  <si>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</si>
  <si>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</si>
  <si>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</si>
  <si>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</si>
  <si>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</si>
  <si>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</si>
  <si>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</si>
  <si>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</si>
  <si>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</si>
  <si>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</si>
  <si>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</si>
  <si>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</si>
  <si>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</si>
  <si>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</si>
  <si>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</si>
  <si>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</si>
  <si>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</si>
  <si>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</si>
  <si>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</si>
  <si>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</si>
  <si>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</si>
  <si>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</si>
  <si>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</si>
  <si>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</si>
  <si>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</si>
  <si>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</si>
  <si>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</si>
  <si>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</si>
  <si>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</si>
  <si>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</si>
  <si>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</si>
  <si>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</si>
  <si>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</si>
  <si>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</si>
  <si>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</si>
  <si>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</si>
  <si>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</si>
  <si>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</si>
  <si>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</si>
  <si>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</si>
  <si>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</si>
  <si>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</si>
  <si>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</si>
  <si>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</si>
  <si>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</si>
  <si>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</si>
  <si>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</si>
  <si>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</si>
  <si>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</si>
  <si>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</si>
  <si>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</si>
  <si>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</si>
  <si>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</si>
  <si>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</si>
  <si>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</si>
  <si>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</si>
  <si>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</si>
  <si>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</si>
  <si>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</si>
  <si>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</si>
  <si>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</si>
  <si>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</si>
  <si>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</si>
  <si>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</si>
  <si>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</si>
  <si>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</si>
  <si>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</si>
  <si>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</si>
  <si>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</si>
  <si>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</si>
  <si>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</si>
  <si>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</si>
  <si>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</si>
  <si>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</si>
  <si>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</si>
  <si>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</si>
  <si>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</si>
  <si>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</si>
  <si>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</si>
  <si>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</si>
  <si>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</si>
  <si>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</si>
  <si>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</si>
  <si>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</si>
  <si>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</si>
  <si>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</si>
  <si>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</si>
  <si>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</si>
  <si>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</si>
  <si>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</si>
  <si>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</si>
  <si>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</si>
  <si>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</si>
  <si>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</si>
  <si>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</si>
  <si>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</si>
  <si>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</si>
  <si>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</si>
  <si>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</si>
  <si>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</si>
  <si>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</si>
  <si>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</si>
  <si>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</si>
  <si>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</si>
  <si>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</si>
  <si>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</si>
  <si>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</si>
  <si>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</si>
  <si>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</si>
  <si>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</si>
  <si>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</si>
  <si>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</si>
  <si>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</si>
  <si>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</si>
  <si>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</si>
  <si>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</si>
  <si>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</si>
  <si>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</si>
  <si>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</si>
  <si>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</si>
  <si>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</si>
  <si>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</si>
  <si>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</si>
  <si>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</si>
  <si>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</si>
  <si>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</si>
  <si>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</si>
  <si>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</si>
  <si>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</si>
  <si>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</si>
  <si>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</si>
  <si>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</si>
  <si>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</si>
  <si>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</si>
  <si>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</si>
  <si>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</si>
  <si>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</si>
  <si>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</si>
  <si>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</si>
  <si>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</si>
  <si>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</si>
  <si>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</si>
  <si>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</si>
  <si>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</si>
  <si>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</si>
  <si>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</si>
  <si>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</si>
  <si>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</si>
  <si>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</si>
  <si>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</si>
  <si>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</si>
  <si>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</si>
  <si>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</si>
  <si>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</si>
  <si>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</si>
  <si>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</si>
  <si>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</si>
  <si>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</si>
  <si>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</si>
  <si>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</si>
  <si>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</si>
  <si>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</si>
  <si>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</si>
  <si>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</si>
  <si>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</si>
  <si>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</si>
  <si>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</si>
  <si>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</si>
  <si>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</si>
  <si>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</si>
  <si>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</si>
  <si>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</si>
  <si>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</si>
  <si>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</si>
  <si>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</si>
  <si>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</si>
  <si>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</si>
  <si>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</si>
  <si>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</si>
  <si>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</si>
  <si>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</si>
  <si>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</si>
  <si>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</si>
  <si>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</si>
  <si>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</si>
  <si>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</si>
  <si>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</si>
  <si>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</si>
  <si>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</si>
  <si>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</si>
  <si>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</si>
  <si>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</si>
  <si>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</si>
  <si>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</si>
  <si>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</si>
  <si>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</si>
  <si>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</si>
  <si>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</si>
  <si>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</si>
  <si>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</si>
  <si>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</si>
  <si>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</si>
  <si>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</si>
  <si>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</si>
  <si>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</si>
  <si>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</si>
  <si>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</si>
  <si>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</si>
  <si>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</si>
  <si>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</si>
  <si>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</si>
  <si>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</si>
  <si>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</si>
  <si>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</si>
  <si>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</si>
  <si>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</si>
  <si>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</si>
  <si>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</si>
  <si>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</si>
  <si>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</si>
  <si>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</si>
  <si>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</si>
  <si>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</si>
  <si>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</si>
  <si>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</si>
  <si>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</si>
  <si>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</si>
  <si>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</si>
  <si>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</si>
  <si>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</si>
  <si>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</si>
  <si>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</si>
  <si>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</si>
  <si>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</si>
  <si>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</si>
  <si>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</si>
  <si>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</si>
  <si>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</si>
  <si>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</si>
  <si>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</si>
  <si>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</si>
  <si>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</si>
  <si>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</si>
  <si>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</si>
  <si>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</si>
  <si>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</si>
  <si>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</si>
  <si>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</si>
  <si>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</si>
  <si>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</si>
  <si>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</si>
  <si>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</si>
  <si>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</si>
  <si>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</si>
  <si>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</si>
  <si>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</si>
  <si>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</si>
  <si>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</si>
  <si>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</si>
  <si>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</si>
  <si>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</si>
  <si>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</si>
  <si>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</si>
  <si>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</si>
  <si>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</si>
  <si>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</si>
  <si>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</si>
  <si>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</si>
  <si>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</si>
  <si>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</si>
  <si>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</si>
  <si>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</si>
  <si>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</si>
  <si>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</si>
  <si>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</si>
  <si>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</si>
  <si>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</si>
  <si>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</si>
  <si>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</si>
  <si>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</si>
  <si>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</si>
  <si>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</si>
  <si>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</si>
  <si>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</si>
  <si>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</si>
  <si>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</si>
  <si>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</si>
  <si>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</si>
  <si>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</si>
  <si>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</si>
  <si>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</si>
  <si>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</si>
  <si>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</si>
  <si>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</si>
  <si>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</si>
  <si>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</si>
  <si>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</si>
  <si>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</si>
  <si>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</si>
  <si>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</si>
  <si>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</si>
  <si>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</si>
  <si>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</si>
  <si>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</si>
  <si>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</si>
  <si>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</si>
  <si>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</si>
  <si>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</si>
  <si>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</si>
  <si>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</si>
  <si>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</si>
  <si>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</si>
  <si>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</si>
  <si>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</si>
  <si>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</si>
  <si>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</si>
  <si>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</si>
  <si>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</si>
  <si>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</si>
  <si>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</si>
  <si>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</si>
  <si>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</si>
  <si>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</si>
  <si>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</si>
  <si>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</si>
  <si>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</si>
  <si>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</si>
  <si>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</si>
  <si>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</si>
  <si>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</si>
  <si>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</si>
  <si>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</si>
  <si>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</si>
  <si>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</si>
  <si>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</si>
  <si>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</si>
  <si>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</si>
  <si>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</si>
  <si>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</si>
  <si>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</si>
  <si>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</si>
  <si>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</si>
  <si>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</si>
  <si>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</si>
  <si>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</si>
  <si>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</si>
  <si>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</si>
  <si>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</si>
  <si>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</si>
  <si>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</si>
  <si>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</si>
  <si>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</si>
  <si>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</si>
  <si>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</si>
  <si>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</si>
  <si>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</si>
  <si>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</si>
  <si>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</si>
  <si>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</si>
  <si>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</si>
  <si>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</si>
  <si>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</si>
  <si>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</si>
  <si>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</si>
  <si>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</si>
  <si>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</si>
  <si>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</si>
  <si>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</si>
  <si>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</si>
  <si>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</si>
  <si>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</si>
  <si>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</si>
  <si>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</si>
  <si>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</si>
  <si>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</si>
  <si>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</si>
  <si>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</si>
  <si>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</si>
  <si>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</si>
  <si>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</si>
  <si>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</si>
  <si>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</si>
  <si>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</si>
  <si>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</si>
  <si>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</si>
  <si>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</si>
  <si>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</si>
  <si>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</si>
  <si>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</si>
  <si>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</si>
  <si>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</si>
  <si>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</si>
  <si>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</si>
  <si>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</si>
  <si>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</si>
  <si>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</si>
  <si>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</si>
  <si>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</si>
  <si>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</si>
  <si>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</si>
  <si>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</si>
  <si>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</si>
  <si>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</si>
  <si>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</si>
  <si>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</si>
  <si>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</si>
  <si>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</si>
  <si>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</si>
  <si>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</si>
  <si>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</si>
  <si>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</si>
  <si>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</si>
  <si>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</si>
  <si>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</si>
  <si>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</si>
  <si>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</si>
  <si>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</si>
  <si>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</si>
  <si>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</si>
  <si>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</si>
  <si>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</si>
  <si>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</si>
  <si>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</si>
  <si>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</si>
  <si>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</si>
  <si>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</si>
  <si>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</si>
  <si>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</si>
  <si>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</si>
  <si>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</si>
  <si>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</si>
  <si>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</si>
  <si>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</si>
  <si>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</si>
  <si>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</si>
  <si>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</si>
  <si>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</si>
  <si>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</si>
  <si>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</si>
  <si>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</si>
  <si>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</si>
  <si>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</si>
  <si>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</si>
  <si>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</si>
  <si>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</si>
  <si>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</si>
  <si>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</si>
  <si>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</si>
  <si>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</si>
  <si>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</si>
  <si>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</si>
  <si>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</si>
  <si>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</si>
  <si>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</si>
  <si>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</si>
  <si>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</si>
  <si>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</si>
  <si>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</si>
  <si>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</si>
  <si>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</si>
  <si>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</si>
  <si>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</si>
  <si>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</si>
  <si>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</si>
  <si>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</si>
  <si>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</si>
  <si>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</si>
  <si>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</si>
  <si>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</si>
  <si>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</si>
  <si>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</si>
  <si>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</si>
  <si>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</si>
  <si>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</si>
  <si>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</si>
  <si>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</si>
  <si>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</si>
  <si>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</si>
  <si>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</si>
  <si>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</si>
  <si>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</si>
  <si>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</si>
  <si>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</si>
  <si>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</si>
  <si>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</si>
  <si>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</si>
  <si>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</si>
  <si>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</si>
  <si>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</si>
  <si>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</si>
  <si>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</si>
  <si>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</si>
  <si>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</si>
  <si>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</si>
  <si>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</si>
  <si>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</si>
  <si>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</si>
  <si>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</si>
  <si>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</si>
  <si>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</si>
  <si>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</si>
  <si>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</si>
  <si>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</si>
  <si>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</si>
  <si>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</si>
  <si>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</si>
  <si>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</si>
  <si>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</si>
  <si>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</si>
  <si>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</si>
  <si>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</si>
  <si>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</si>
  <si>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</si>
  <si>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</si>
  <si>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</si>
  <si>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</si>
  <si>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</si>
  <si>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</si>
  <si>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</si>
  <si>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</si>
  <si>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</si>
  <si>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</si>
  <si>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</si>
  <si>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</si>
  <si>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</si>
  <si>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</si>
  <si>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</si>
  <si>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</si>
  <si>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</si>
  <si>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</si>
  <si>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</si>
  <si>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</si>
  <si>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</si>
  <si>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</si>
  <si>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</si>
  <si>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</si>
  <si>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</si>
  <si>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</si>
  <si>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</si>
  <si>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</si>
  <si>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</si>
  <si>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</si>
  <si>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</si>
  <si>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</si>
  <si>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</si>
  <si>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</si>
  <si>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</si>
  <si>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</si>
  <si>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</si>
  <si>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</si>
  <si>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</si>
  <si>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</si>
  <si>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</si>
  <si>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</si>
  <si>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</si>
  <si>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</si>
  <si>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</si>
  <si>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</si>
  <si>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</si>
  <si>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</si>
  <si>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</si>
  <si>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</si>
  <si>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</si>
  <si>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</si>
  <si>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</si>
  <si>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</si>
  <si>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</si>
  <si>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</si>
  <si>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</si>
  <si>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</si>
  <si>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</si>
  <si>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</si>
  <si>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</si>
  <si>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</si>
  <si>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</si>
  <si>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</si>
  <si>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</si>
  <si>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</si>
  <si>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</si>
  <si>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</si>
  <si>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</si>
  <si>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</si>
  <si>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</si>
  <si>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</si>
  <si>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</si>
  <si>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</si>
  <si>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</si>
  <si>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</si>
  <si>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</si>
  <si>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</si>
  <si>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</si>
  <si>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</si>
  <si>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</si>
  <si>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</si>
  <si>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</si>
  <si>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</si>
  <si>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</si>
  <si>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</si>
  <si>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</si>
  <si>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</si>
  <si>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</si>
  <si>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</si>
  <si>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</si>
  <si>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</si>
  <si>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</si>
  <si>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</si>
  <si>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</si>
  <si>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</si>
  <si>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</si>
  <si>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</si>
  <si>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</si>
  <si>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</si>
  <si>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</si>
  <si>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</si>
  <si>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</si>
  <si>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</si>
  <si>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</si>
  <si>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</si>
  <si>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</si>
  <si>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</si>
  <si>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</si>
  <si>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</si>
  <si>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</si>
  <si>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</si>
  <si>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</si>
  <si>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</si>
  <si>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</si>
  <si>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</si>
  <si>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</si>
  <si>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</si>
  <si>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</si>
  <si>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</si>
  <si>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</si>
  <si>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</si>
  <si>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</si>
  <si>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</si>
  <si>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</si>
  <si>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</si>
  <si>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</si>
  <si>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</si>
  <si>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</si>
  <si>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</si>
  <si>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</si>
  <si>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</si>
  <si>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</si>
  <si>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</si>
  <si>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</si>
  <si>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</si>
  <si>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</si>
  <si>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</si>
  <si>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</si>
  <si>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</si>
  <si>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</si>
  <si>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</si>
  <si>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</si>
  <si>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</si>
  <si>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</si>
  <si>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</si>
  <si>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</si>
  <si>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</si>
  <si>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</si>
  <si>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</si>
  <si>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</si>
  <si>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</si>
  <si>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</si>
  <si>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</si>
  <si>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</si>
  <si>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</si>
  <si>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</si>
  <si>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</si>
  <si>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</si>
  <si>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</si>
  <si>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</si>
  <si>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</si>
  <si>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</si>
  <si>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</si>
  <si>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</si>
  <si>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</si>
  <si>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</si>
  <si>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</si>
  <si>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</si>
  <si>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</si>
  <si>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</si>
  <si>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</si>
  <si>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</si>
  <si>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</si>
  <si>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</si>
  <si>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</si>
  <si>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</si>
  <si>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</si>
  <si>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</si>
  <si>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</si>
  <si>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</si>
  <si>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</si>
  <si>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</si>
  <si>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</si>
  <si>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</si>
  <si>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</si>
  <si>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</si>
  <si>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</si>
  <si>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</si>
  <si>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</si>
  <si>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</si>
  <si>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</si>
  <si>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</si>
  <si>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</si>
  <si>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</si>
  <si>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</si>
  <si>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</si>
  <si>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</si>
  <si>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</si>
  <si>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</si>
  <si>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</si>
  <si>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</si>
  <si>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</si>
  <si>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</si>
  <si>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</si>
  <si>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</si>
  <si>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</si>
  <si>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</si>
  <si>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</si>
  <si>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</si>
  <si>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</si>
  <si>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</si>
  <si>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</si>
  <si>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</si>
  <si>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</si>
  <si>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</si>
  <si>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</si>
  <si>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</si>
  <si>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</si>
  <si>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</si>
  <si>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</si>
  <si>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</si>
  <si>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</si>
  <si>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</si>
  <si>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</si>
  <si>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</si>
  <si>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</si>
  <si>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</si>
  <si>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</si>
  <si>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</si>
  <si>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</si>
  <si>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</si>
  <si>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</si>
  <si>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</si>
  <si>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</si>
  <si>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</si>
  <si>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</si>
  <si>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</si>
  <si>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</si>
  <si>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</si>
  <si>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</si>
  <si>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</si>
  <si>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</si>
  <si>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</si>
  <si>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</si>
  <si>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</si>
  <si>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</si>
  <si>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</si>
  <si>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</si>
  <si>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</si>
  <si>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</si>
  <si>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</si>
  <si>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</si>
  <si>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</si>
  <si>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</si>
  <si>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</si>
  <si>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</si>
  <si>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</si>
  <si>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</si>
  <si>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</si>
  <si>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</si>
  <si>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</si>
  <si>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</si>
  <si>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</si>
  <si>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</si>
  <si>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</si>
  <si>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</si>
  <si>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</si>
  <si>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</si>
  <si>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</si>
  <si>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</si>
  <si>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</si>
  <si>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</si>
  <si>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</si>
  <si>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</si>
  <si>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</si>
  <si>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</si>
  <si>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</si>
  <si>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</si>
  <si>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</si>
  <si>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</si>
  <si>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</si>
  <si>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</si>
  <si>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</si>
  <si>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</si>
  <si>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</si>
  <si>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</si>
  <si>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</si>
  <si>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</si>
  <si>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</si>
  <si>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</si>
  <si>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</si>
  <si>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</si>
  <si>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</si>
  <si>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</si>
  <si>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</si>
  <si>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</si>
  <si>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</si>
  <si>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</si>
  <si>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</si>
  <si>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</si>
  <si>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</si>
  <si>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</si>
  <si>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</si>
  <si>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</si>
  <si>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</si>
  <si>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</si>
  <si>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</si>
  <si>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</si>
  <si>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</si>
  <si>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</si>
  <si>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</si>
  <si>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</si>
  <si>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</si>
  <si>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</si>
  <si>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</si>
  <si>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</si>
  <si>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</si>
  <si>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</si>
  <si>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</si>
  <si>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</si>
  <si>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</si>
  <si>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</si>
  <si>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</si>
  <si>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</si>
  <si>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</si>
  <si>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</si>
  <si>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</si>
  <si>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</si>
  <si>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</si>
  <si>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</si>
  <si>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</si>
  <si>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</si>
  <si>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</si>
  <si>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</si>
  <si>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</si>
  <si>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</si>
  <si>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</si>
  <si>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</si>
  <si>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</si>
  <si>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</si>
  <si>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</si>
  <si>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</si>
  <si>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</si>
  <si>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</si>
  <si>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</si>
  <si>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</si>
  <si>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</si>
  <si>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</si>
  <si>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</si>
  <si>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</si>
  <si>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</si>
  <si>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</si>
  <si>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</si>
  <si>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</si>
  <si>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</si>
  <si>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</si>
  <si>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</si>
  <si>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</si>
  <si>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</si>
  <si>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</si>
  <si>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</si>
  <si>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</si>
  <si>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</si>
  <si>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</si>
  <si>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</si>
  <si>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</si>
  <si>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</si>
  <si>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</si>
  <si>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</si>
  <si>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</si>
  <si>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</si>
  <si>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</si>
  <si>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</si>
  <si>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</si>
  <si>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</si>
  <si>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</si>
  <si>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</si>
  <si>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</si>
  <si>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</si>
  <si>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</si>
  <si>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</si>
  <si>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</si>
  <si>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</si>
  <si>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</si>
  <si>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</si>
  <si>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</si>
  <si>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</si>
  <si>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</si>
  <si>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</si>
  <si>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</si>
  <si>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</si>
  <si>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</si>
  <si>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</si>
  <si>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</si>
  <si>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</si>
  <si>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</si>
  <si>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</si>
  <si>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</si>
  <si>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</si>
  <si>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</si>
  <si>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</si>
  <si>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</si>
  <si>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</si>
  <si>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</si>
  <si>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</si>
  <si>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</si>
  <si>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</si>
  <si>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</si>
  <si>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</si>
  <si>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</si>
  <si>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</si>
  <si>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</si>
  <si>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</si>
  <si>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</si>
  <si>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</si>
  <si>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</si>
  <si>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</si>
  <si>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</si>
  <si>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</si>
  <si>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</si>
  <si>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</si>
  <si>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</si>
  <si>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</si>
  <si>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</si>
  <si>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</si>
  <si>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</si>
  <si>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</si>
  <si>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</si>
  <si>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</si>
  <si>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</si>
  <si>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</si>
  <si>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</si>
  <si>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</si>
  <si>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</si>
  <si>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</si>
  <si>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</si>
  <si>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</si>
  <si>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</si>
  <si>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</si>
  <si>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</si>
  <si>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</si>
  <si>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</si>
  <si>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</si>
  <si>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</si>
  <si>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</si>
  <si>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</si>
  <si>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</si>
  <si>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</si>
  <si>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</si>
  <si>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</si>
  <si>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</si>
  <si>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</si>
  <si>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</si>
  <si>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</si>
  <si>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</si>
  <si>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</si>
  <si>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</si>
  <si>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</si>
  <si>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</si>
  <si>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</si>
  <si>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</si>
  <si>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</si>
  <si>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</si>
  <si>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</si>
  <si>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</si>
  <si>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</si>
  <si>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</si>
  <si>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</si>
  <si>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</si>
  <si>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</si>
  <si>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</si>
  <si>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</si>
  <si>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</si>
  <si>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</si>
  <si>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</si>
  <si>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</si>
  <si>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</si>
  <si>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</si>
  <si>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</si>
  <si>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</si>
  <si>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</si>
  <si>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</si>
  <si>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</si>
  <si>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</si>
  <si>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</si>
  <si>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</si>
  <si>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</si>
  <si>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</si>
  <si>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</si>
  <si>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</si>
  <si>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</si>
  <si>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</si>
  <si>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</si>
  <si>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</si>
  <si>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</si>
  <si>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</si>
  <si>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</si>
  <si>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</si>
  <si>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</si>
  <si>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</si>
  <si>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</si>
  <si>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</si>
  <si>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</si>
  <si>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</si>
  <si>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</si>
  <si>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</si>
  <si>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</si>
  <si>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</si>
  <si>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</si>
  <si>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</si>
  <si>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</si>
  <si>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</si>
  <si>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</si>
  <si>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</si>
  <si>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</si>
  <si>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</si>
  <si>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</si>
  <si>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</si>
  <si>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</si>
  <si>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</si>
  <si>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</si>
  <si>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</si>
  <si>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</si>
  <si>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</si>
  <si>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</si>
  <si>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</si>
  <si>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</si>
  <si>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</si>
  <si>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</si>
  <si>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</si>
  <si>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</si>
  <si>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</si>
  <si>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</si>
  <si>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</si>
  <si>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</si>
  <si>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</si>
  <si>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</si>
  <si>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</si>
  <si>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</si>
  <si>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</si>
  <si>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</si>
  <si>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</si>
  <si>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</si>
  <si>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</si>
  <si>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</si>
  <si>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</si>
  <si>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</si>
  <si>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</si>
  <si>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</si>
  <si>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</si>
  <si>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</si>
  <si>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</si>
  <si>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</si>
  <si>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</si>
  <si>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</si>
  <si>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</si>
  <si>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</si>
  <si>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</si>
  <si>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</si>
  <si>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</si>
  <si>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</si>
  <si>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</si>
  <si>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</si>
  <si>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</si>
  <si>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</si>
  <si>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</si>
  <si>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</si>
  <si>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</si>
  <si>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</si>
  <si>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</si>
  <si>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</si>
  <si>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</si>
  <si>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</si>
  <si>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</si>
  <si>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</si>
  <si>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</si>
  <si>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</si>
  <si>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</si>
  <si>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</si>
  <si>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</si>
  <si>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</si>
  <si>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</si>
  <si>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</si>
  <si>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</si>
  <si>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</si>
  <si>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</si>
  <si>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</si>
  <si>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</si>
  <si>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</si>
  <si>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</si>
  <si>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</si>
  <si>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</si>
  <si>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</si>
  <si>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</si>
  <si>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</si>
  <si>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</si>
  <si>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</si>
  <si>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</si>
  <si>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</si>
  <si>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</si>
  <si>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</si>
  <si>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</si>
  <si>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</si>
  <si>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</si>
  <si>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</si>
  <si>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</si>
  <si>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</si>
  <si>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</si>
  <si>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</si>
  <si>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</si>
  <si>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</si>
  <si>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</si>
  <si>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</si>
  <si>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</si>
  <si>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</si>
  <si>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</si>
  <si>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</si>
  <si>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</si>
  <si>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</si>
  <si>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</si>
  <si>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</si>
  <si>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</si>
  <si>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</si>
  <si>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</si>
  <si>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</si>
  <si>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</si>
  <si>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</si>
  <si>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</si>
  <si>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</si>
  <si>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</si>
  <si>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</si>
  <si>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</si>
  <si>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</si>
  <si>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</si>
  <si>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</si>
  <si>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</si>
  <si>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</si>
  <si>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</si>
  <si>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</si>
  <si>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</si>
  <si>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</si>
  <si>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</si>
  <si>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</si>
  <si>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</si>
  <si>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</si>
  <si>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</si>
  <si>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</si>
  <si>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</si>
  <si>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</si>
  <si>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</si>
  <si>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</si>
  <si>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</si>
  <si>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</si>
  <si>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</si>
  <si>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</si>
  <si>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</si>
  <si>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</si>
  <si>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</si>
  <si>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</si>
  <si>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</si>
  <si>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</si>
  <si>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</si>
  <si>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</si>
  <si>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</si>
  <si>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</si>
  <si>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</si>
  <si>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</si>
  <si>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</si>
  <si>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</si>
  <si>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</si>
  <si>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</si>
  <si>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</si>
  <si>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</si>
  <si>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</si>
  <si>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</si>
  <si>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</si>
  <si>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</si>
  <si>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</si>
  <si>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</si>
  <si>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</si>
  <si>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</si>
  <si>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</si>
  <si>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</si>
  <si>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</si>
  <si>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</si>
  <si>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</si>
  <si>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</si>
  <si>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</si>
  <si>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</si>
  <si>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</si>
  <si>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</si>
  <si>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</si>
  <si>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</si>
  <si>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</si>
  <si>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</si>
  <si>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</si>
  <si>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</si>
  <si>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</si>
  <si>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</si>
  <si>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</si>
  <si>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</si>
  <si>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</si>
  <si>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</si>
  <si>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</si>
  <si>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</si>
  <si>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</si>
  <si>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</si>
  <si>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</si>
  <si>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</si>
  <si>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</si>
  <si>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</si>
  <si>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</si>
  <si>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</si>
  <si>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</si>
  <si>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</si>
  <si>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</si>
  <si>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</si>
  <si>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</si>
  <si>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</si>
  <si>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</si>
  <si>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</si>
  <si>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</si>
  <si>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</si>
  <si>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</si>
  <si>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</si>
  <si>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</si>
  <si>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</si>
  <si>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</si>
  <si>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</si>
  <si>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</si>
  <si>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</si>
  <si>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</si>
  <si>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</si>
  <si>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</si>
  <si>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</si>
  <si>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</si>
  <si>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</si>
  <si>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</si>
  <si>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</si>
  <si>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</si>
  <si>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</si>
  <si>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</si>
  <si>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</si>
  <si>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</si>
  <si>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</si>
  <si>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</si>
  <si>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</si>
  <si>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</si>
  <si>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</si>
  <si>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</si>
  <si>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</si>
  <si>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</si>
  <si>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</si>
  <si>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</si>
  <si>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</si>
  <si>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</si>
  <si>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</si>
  <si>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</si>
  <si>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</si>
  <si>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</si>
  <si>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</si>
  <si>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</si>
  <si>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</si>
  <si>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</si>
  <si>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</si>
  <si>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</si>
  <si>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</si>
  <si>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</si>
  <si>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</si>
  <si>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</si>
  <si>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</si>
  <si>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</si>
  <si>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</si>
  <si>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</si>
  <si>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</si>
  <si>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</si>
  <si>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</si>
  <si>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</si>
  <si>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</si>
  <si>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</si>
  <si>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</si>
  <si>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</si>
  <si>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</si>
  <si>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</si>
  <si>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</si>
  <si>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</si>
  <si>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</si>
  <si>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</si>
  <si>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</si>
  <si>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</si>
  <si>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</si>
  <si>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</si>
  <si>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</si>
  <si>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</si>
  <si>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</si>
  <si>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</si>
  <si>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</si>
  <si>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</si>
  <si>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</si>
  <si>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</si>
  <si>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</si>
  <si>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</si>
  <si>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</si>
  <si>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</si>
  <si>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</si>
  <si>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</si>
  <si>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</si>
  <si>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</si>
  <si>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</si>
  <si>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</si>
  <si>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</si>
  <si>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</si>
  <si>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</si>
  <si>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</si>
  <si>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</si>
  <si>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</si>
  <si>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</si>
  <si>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</si>
  <si>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</si>
  <si>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</si>
  <si>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</si>
  <si>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</si>
  <si>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</si>
  <si>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</si>
  <si>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</si>
  <si>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</si>
  <si>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</si>
  <si>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</si>
  <si>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</si>
  <si>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</si>
  <si>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</si>
  <si>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</si>
  <si>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</si>
  <si>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</si>
  <si>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</si>
  <si>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</si>
  <si>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</si>
  <si>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</si>
  <si>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</si>
  <si>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</si>
  <si>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</si>
  <si>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</si>
  <si>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</si>
  <si>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</si>
  <si>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</si>
  <si>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</si>
  <si>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</si>
  <si>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</si>
  <si>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</si>
  <si>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</si>
  <si>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</si>
  <si>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</si>
  <si>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</si>
  <si>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</si>
  <si>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</si>
  <si>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</si>
  <si>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</si>
  <si>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</si>
  <si>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</si>
  <si>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</si>
  <si>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</si>
  <si>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</si>
  <si>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</si>
  <si>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</si>
  <si>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</si>
  <si>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</si>
  <si>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</si>
  <si>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</si>
  <si>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</si>
  <si>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</si>
  <si>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</si>
  <si>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</si>
  <si>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</si>
  <si>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</si>
  <si>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</si>
  <si>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</si>
  <si>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</si>
  <si>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</si>
  <si>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</si>
  <si>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</si>
  <si>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</si>
  <si>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</si>
  <si>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</si>
  <si>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</si>
  <si>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</si>
  <si>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</si>
  <si>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</si>
  <si>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</si>
  <si>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</si>
  <si>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</si>
  <si>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</si>
  <si>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</si>
  <si>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</si>
  <si>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</si>
  <si>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</si>
  <si>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</si>
  <si>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</si>
  <si>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</si>
  <si>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</si>
  <si>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</si>
  <si>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</si>
  <si>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</si>
  <si>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</si>
  <si>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</si>
  <si>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</si>
  <si>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</si>
  <si>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</si>
  <si>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</si>
  <si>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</si>
  <si>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</si>
  <si>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</si>
  <si>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</si>
  <si>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</si>
  <si>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</si>
  <si>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</si>
  <si>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</si>
  <si>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</si>
  <si>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</si>
  <si>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</si>
  <si>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</si>
  <si>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</si>
  <si>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</si>
  <si>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</si>
  <si>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</si>
  <si>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</si>
  <si>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</si>
  <si>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</si>
  <si>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</si>
  <si>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</si>
  <si>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</si>
  <si>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</si>
  <si>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</si>
  <si>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</si>
  <si>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</si>
  <si>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</si>
  <si>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</si>
  <si>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</si>
  <si>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</si>
  <si>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</si>
  <si>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</si>
  <si>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</si>
  <si>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</si>
  <si>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</si>
  <si>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</si>
  <si>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</si>
  <si>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</si>
  <si>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</si>
  <si>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</si>
  <si>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</si>
  <si>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</si>
  <si>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</si>
  <si>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</si>
  <si>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</si>
  <si>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</si>
  <si>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</si>
  <si>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</si>
  <si>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</si>
  <si>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</si>
  <si>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</si>
  <si>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</si>
  <si>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</si>
  <si>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</si>
  <si>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</si>
  <si>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</si>
  <si>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</si>
  <si>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</si>
  <si>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</si>
  <si>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</si>
  <si>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</si>
  <si>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</si>
  <si>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</si>
  <si>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</si>
  <si>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</si>
  <si>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</si>
  <si>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</si>
  <si>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</si>
  <si>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</si>
  <si>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</si>
  <si>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</si>
  <si>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</si>
  <si>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</si>
  <si>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</si>
  <si>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</si>
  <si>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</si>
  <si>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</si>
  <si>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</si>
  <si>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</si>
  <si>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</si>
  <si>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</si>
  <si>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</si>
  <si>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</si>
  <si>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</si>
  <si>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</si>
  <si>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</si>
  <si>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</si>
  <si>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</si>
  <si>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</si>
  <si>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</si>
  <si>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</si>
  <si>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</si>
  <si>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</si>
  <si>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</si>
  <si>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</si>
  <si>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</si>
  <si>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</si>
  <si>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</si>
  <si>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</si>
  <si>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</si>
  <si>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</si>
  <si>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</si>
  <si>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</si>
  <si>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</si>
  <si>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</si>
  <si>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</si>
  <si>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</si>
  <si>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</si>
  <si>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</si>
  <si>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</si>
  <si>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</si>
  <si>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</si>
  <si>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</si>
  <si>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</si>
  <si>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</si>
  <si>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</si>
  <si>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</si>
  <si>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</si>
  <si>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</si>
  <si>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</si>
  <si>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</si>
  <si>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</si>
  <si>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</si>
  <si>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</si>
  <si>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</si>
  <si>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</si>
  <si>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</si>
  <si>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</si>
  <si>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</si>
  <si>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</si>
  <si>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</si>
  <si>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</si>
  <si>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</si>
  <si>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</si>
  <si>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</si>
  <si>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</si>
  <si>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</si>
  <si>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</si>
  <si>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</si>
  <si>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</si>
  <si>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</si>
  <si>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</si>
  <si>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</si>
  <si>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</si>
  <si>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</si>
  <si>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</si>
  <si>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</si>
  <si>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</si>
  <si>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</si>
  <si>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</si>
  <si>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</si>
  <si>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</si>
  <si>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</si>
  <si>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</si>
  <si>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</si>
  <si>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</si>
  <si>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</si>
  <si>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</si>
  <si>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</si>
  <si>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</si>
  <si>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</si>
  <si>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</si>
  <si>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</si>
  <si>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</si>
  <si>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</si>
  <si>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</si>
  <si>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</si>
  <si>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</si>
  <si>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</si>
  <si>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</si>
  <si>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</si>
  <si>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</si>
  <si>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</si>
  <si>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</si>
  <si>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</si>
  <si>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</si>
  <si>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</si>
  <si>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</si>
  <si>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</si>
  <si>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</si>
  <si>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</si>
  <si>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</si>
  <si>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</si>
  <si>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</si>
  <si>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</si>
  <si>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</si>
  <si>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</si>
  <si>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</si>
  <si>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</si>
  <si>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</si>
  <si>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</si>
  <si>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</si>
  <si>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</si>
  <si>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</si>
  <si>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</si>
  <si>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</si>
  <si>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</si>
  <si>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</si>
  <si>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</si>
  <si>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</si>
  <si>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</si>
  <si>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</si>
  <si>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</si>
  <si>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</si>
  <si>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</si>
  <si>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</si>
  <si>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</si>
  <si>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</si>
  <si>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</si>
  <si>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</si>
  <si>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</si>
  <si>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</si>
  <si>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</si>
  <si>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</si>
  <si>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</si>
  <si>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</si>
  <si>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</si>
  <si>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</si>
  <si>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</si>
  <si>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</si>
  <si>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</si>
  <si>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</si>
  <si>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</si>
  <si>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</si>
  <si>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</si>
  <si>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</si>
  <si>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</si>
  <si>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</si>
  <si>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</si>
  <si>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</si>
  <si>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</si>
  <si>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</si>
  <si>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</si>
  <si>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</si>
  <si>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</si>
  <si>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</si>
  <si>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</si>
  <si>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</si>
  <si>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</si>
  <si>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</si>
  <si>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</si>
  <si>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</si>
  <si>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</si>
  <si>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</si>
  <si>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</si>
  <si>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</si>
  <si>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</si>
  <si>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</si>
  <si>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</si>
  <si>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</si>
  <si>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</si>
  <si>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</si>
  <si>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</si>
  <si>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</si>
  <si>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</si>
  <si>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</si>
  <si>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</si>
  <si>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</si>
  <si>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</si>
  <si>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</si>
  <si>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</si>
  <si>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</si>
  <si>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</si>
  <si>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</si>
  <si>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</si>
  <si>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</si>
  <si>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</si>
  <si>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</si>
  <si>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</si>
  <si>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</si>
  <si>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</si>
  <si>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</si>
  <si>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</si>
  <si>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</si>
  <si>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</si>
  <si>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</si>
  <si>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</si>
  <si>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</si>
  <si>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</si>
  <si>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</si>
  <si>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</si>
  <si>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</si>
  <si>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</si>
  <si>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</si>
  <si>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</si>
  <si>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</si>
  <si>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</si>
  <si>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</si>
  <si>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</si>
  <si>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</si>
  <si>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</si>
  <si>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</si>
  <si>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</si>
  <si>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</si>
  <si>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</si>
  <si>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</si>
  <si>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</si>
  <si>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</si>
  <si>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</si>
  <si>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</si>
  <si>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</si>
  <si>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</si>
  <si>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</si>
  <si>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</si>
  <si>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</si>
  <si>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</si>
  <si>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</si>
  <si>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</si>
  <si>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</si>
  <si>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</si>
  <si>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</si>
  <si>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</si>
  <si>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</si>
  <si>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</si>
  <si>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</si>
  <si>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</si>
  <si>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</si>
  <si>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</si>
  <si>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</si>
  <si>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</si>
  <si>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</si>
  <si>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</si>
  <si>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</si>
  <si>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</si>
  <si>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</si>
  <si>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</si>
  <si>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</si>
  <si>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</si>
  <si>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</si>
  <si>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</si>
  <si>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</si>
  <si>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</si>
  <si>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</si>
  <si>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</si>
  <si>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</si>
  <si>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</si>
  <si>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</si>
  <si>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</si>
  <si>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</si>
  <si>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</si>
  <si>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</si>
  <si>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</si>
  <si>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</si>
  <si>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</si>
  <si>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</si>
  <si>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</si>
  <si>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</si>
  <si>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</si>
  <si>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</si>
  <si>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</si>
  <si>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</si>
  <si>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</si>
  <si>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</si>
  <si>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</si>
  <si>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</si>
  <si>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</si>
  <si>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</si>
  <si>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</si>
  <si>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</si>
  <si>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</si>
  <si>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</si>
  <si>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</si>
  <si>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</si>
  <si>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</si>
  <si>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</si>
  <si>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</si>
  <si>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</si>
  <si>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</si>
  <si>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</si>
  <si>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</si>
  <si>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</si>
  <si>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</si>
  <si>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</si>
  <si>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</si>
  <si>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</si>
  <si>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</si>
  <si>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</si>
  <si>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</si>
  <si>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</si>
  <si>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</si>
  <si>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</si>
  <si>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</si>
  <si>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</si>
  <si>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</si>
  <si>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</si>
  <si>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</si>
  <si>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</si>
  <si>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</si>
  <si>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</si>
  <si>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</si>
  <si>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</si>
  <si>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</si>
  <si>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</si>
  <si>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</si>
  <si>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</si>
  <si>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</si>
  <si>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</si>
  <si>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</si>
  <si>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</si>
  <si>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</si>
  <si>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</si>
  <si>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</si>
  <si>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</si>
  <si>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</si>
  <si>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</si>
  <si>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</si>
  <si>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</si>
  <si>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</si>
  <si>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</si>
  <si>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</si>
  <si>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</si>
  <si>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</si>
  <si>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</si>
  <si>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</si>
  <si>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</si>
  <si>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</si>
  <si>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</si>
  <si>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</si>
  <si>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</si>
  <si>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</si>
  <si>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</si>
  <si>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</si>
  <si>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</si>
  <si>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</si>
  <si>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</si>
  <si>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</si>
  <si>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</si>
  <si>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</si>
  <si>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</si>
  <si>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</si>
  <si>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</si>
  <si>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</si>
  <si>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</si>
  <si>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</si>
  <si>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</si>
  <si>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</si>
  <si>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</si>
  <si>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</si>
  <si>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</si>
  <si>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</si>
  <si>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</si>
  <si>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</si>
  <si>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</si>
  <si>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</si>
  <si>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</si>
  <si>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</si>
  <si>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</si>
  <si>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</si>
  <si>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</si>
  <si>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</si>
  <si>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</si>
  <si>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</si>
  <si>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</si>
  <si>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</si>
  <si>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</si>
  <si>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</si>
  <si>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</si>
  <si>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</si>
  <si>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</si>
  <si>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</si>
  <si>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</si>
  <si>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</si>
  <si>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</si>
  <si>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</si>
  <si>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</si>
  <si>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</si>
  <si>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</si>
  <si>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</si>
  <si>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</si>
  <si>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</si>
  <si>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</si>
  <si>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</si>
  <si>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</si>
  <si>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</si>
  <si>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</si>
  <si>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</si>
  <si>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</si>
  <si>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</si>
  <si>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</si>
  <si>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</si>
  <si>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</si>
  <si>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</si>
  <si>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</si>
  <si>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</si>
  <si>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</si>
  <si>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</si>
  <si>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</si>
  <si>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</si>
  <si>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</si>
  <si>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</si>
  <si>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</si>
  <si>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</si>
  <si>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</si>
  <si>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</si>
  <si>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</si>
  <si>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</si>
  <si>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</si>
  <si>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</si>
  <si>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</si>
  <si>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</si>
  <si>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</si>
  <si>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</si>
  <si>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</si>
  <si>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</si>
  <si>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</si>
  <si>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</si>
  <si>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</si>
  <si>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</si>
  <si>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</si>
  <si>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</si>
  <si>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</si>
  <si>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</si>
  <si>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</si>
  <si>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</si>
  <si>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</si>
  <si>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</si>
  <si>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</si>
  <si>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</si>
  <si>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</si>
  <si>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</si>
  <si>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</si>
  <si>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</si>
  <si>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</si>
  <si>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</si>
  <si>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</si>
  <si>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</si>
  <si>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</si>
  <si>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</si>
  <si>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</si>
  <si>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</si>
  <si>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</si>
  <si>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</si>
  <si>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</si>
  <si>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</si>
  <si>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</si>
  <si>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</si>
  <si>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</si>
  <si>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</si>
  <si>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</si>
  <si>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</si>
  <si>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</si>
  <si>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</si>
  <si>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</si>
  <si>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</si>
  <si>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</si>
  <si>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</si>
  <si>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</si>
  <si>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</si>
  <si>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</si>
  <si>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</si>
  <si>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</si>
  <si>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</si>
  <si>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</si>
  <si>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</si>
  <si>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</si>
  <si>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</si>
  <si>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</si>
  <si>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</si>
  <si>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</si>
  <si>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</si>
  <si>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</si>
  <si>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</si>
  <si>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</si>
  <si>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</si>
  <si>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</si>
  <si>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</si>
  <si>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</si>
  <si>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</si>
  <si>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</si>
  <si>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</si>
  <si>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</si>
  <si>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</si>
  <si>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</si>
  <si>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</si>
  <si>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</si>
  <si>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</si>
  <si>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</si>
  <si>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</si>
  <si>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</si>
  <si>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</si>
  <si>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</si>
  <si>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</si>
  <si>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</si>
  <si>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</si>
  <si>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</si>
  <si>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</si>
  <si>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</si>
  <si>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</si>
  <si>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</si>
  <si>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</si>
  <si>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</si>
  <si>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</si>
  <si>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</si>
  <si>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</si>
  <si>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</si>
  <si>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</si>
  <si>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</si>
  <si>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</si>
  <si>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</si>
  <si>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</si>
  <si>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</si>
  <si>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</si>
  <si>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</si>
  <si>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</si>
  <si>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</si>
  <si>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</si>
  <si>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</si>
  <si>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</si>
  <si>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</si>
  <si>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</si>
  <si>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</si>
  <si>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</si>
  <si>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</si>
  <si>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</si>
  <si>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</si>
  <si>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</si>
  <si>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</si>
  <si>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</si>
  <si>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</si>
  <si>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</si>
  <si>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</si>
  <si>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</si>
  <si>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</si>
  <si>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</si>
  <si>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</si>
  <si>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</si>
  <si>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</si>
  <si>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</si>
  <si>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</si>
  <si>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</si>
  <si>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</si>
  <si>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</si>
  <si>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</si>
  <si>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</si>
  <si>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</si>
  <si>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</si>
  <si>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</si>
  <si>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</si>
  <si>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</si>
  <si>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</si>
  <si>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</si>
  <si>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</si>
  <si>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</si>
  <si>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</si>
  <si>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</si>
  <si>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</si>
  <si>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</si>
  <si>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</si>
  <si>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</si>
  <si>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</si>
  <si>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</si>
  <si>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</si>
  <si>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</si>
  <si>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</si>
  <si>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</si>
  <si>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</si>
  <si>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</si>
  <si>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</si>
  <si>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</si>
  <si>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</si>
  <si>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</si>
  <si>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</si>
  <si>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</si>
  <si>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</si>
  <si>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</si>
  <si>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</si>
  <si>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</si>
  <si>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</si>
  <si>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</si>
  <si>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</si>
  <si>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</si>
  <si>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</si>
  <si>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</si>
  <si>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</si>
  <si>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</si>
  <si>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</si>
  <si>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</si>
  <si>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</si>
  <si>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</si>
  <si>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</si>
  <si>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</si>
  <si>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</si>
  <si>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</si>
  <si>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</si>
  <si>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</si>
  <si>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</si>
  <si>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</si>
  <si>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</si>
  <si>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</si>
  <si>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</si>
  <si>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</si>
  <si>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</si>
  <si>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</si>
  <si>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</si>
  <si>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</si>
  <si>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</si>
  <si>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</si>
  <si>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</si>
  <si>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</si>
  <si>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</si>
  <si>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</si>
  <si>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</si>
  <si>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</si>
  <si>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</si>
  <si>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</si>
  <si>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</si>
  <si>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</si>
  <si>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</si>
  <si>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</si>
  <si>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</si>
  <si>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</si>
  <si>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</si>
  <si>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</si>
  <si>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</si>
  <si>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</si>
  <si>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</si>
  <si>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</si>
  <si>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</si>
  <si>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</si>
  <si>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</si>
  <si>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</si>
  <si>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</si>
  <si>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</si>
  <si>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</si>
  <si>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</si>
  <si>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</si>
  <si>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</si>
  <si>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</si>
  <si>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</si>
  <si>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</si>
  <si>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</si>
  <si>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</si>
  <si>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</si>
  <si>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</si>
  <si>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</si>
  <si>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</si>
  <si>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</si>
  <si>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</si>
  <si>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</si>
  <si>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</si>
  <si>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</si>
  <si>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</si>
  <si>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</si>
  <si>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</si>
  <si>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</si>
  <si>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</si>
  <si>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</si>
  <si>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</si>
  <si>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</si>
  <si>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</si>
  <si>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</si>
  <si>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</si>
  <si>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</si>
  <si>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</si>
  <si>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</si>
  <si>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</si>
  <si>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</si>
  <si>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</si>
  <si>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</si>
  <si>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</si>
  <si>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</si>
  <si>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</si>
  <si>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</si>
  <si>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</si>
  <si>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</si>
  <si>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</si>
  <si>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</si>
  <si>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</si>
  <si>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</si>
  <si>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</si>
  <si>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</si>
  <si>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</si>
  <si>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</si>
  <si>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</si>
  <si>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</si>
  <si>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</si>
  <si>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</si>
  <si>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</si>
  <si>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</si>
  <si>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</si>
  <si>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</si>
  <si>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</si>
  <si>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</si>
  <si>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</si>
  <si>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</si>
  <si>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</si>
  <si>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</si>
  <si>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</si>
  <si>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</si>
  <si>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</si>
  <si>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</si>
  <si>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</si>
  <si>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</si>
  <si>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</si>
  <si>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</si>
  <si>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</si>
  <si>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</si>
  <si>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</si>
  <si>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</si>
  <si>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</si>
  <si>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</si>
  <si>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</si>
  <si>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</si>
  <si>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</si>
  <si>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</si>
  <si>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</si>
  <si>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</si>
  <si>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</si>
  <si>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</si>
  <si>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</si>
  <si>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</si>
  <si>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</si>
  <si>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</si>
  <si>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</si>
  <si>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</si>
  <si>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</si>
  <si>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</si>
  <si>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</si>
  <si>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</si>
  <si>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</si>
  <si>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</si>
  <si>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</si>
  <si>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</si>
  <si>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</si>
  <si>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</si>
  <si>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</si>
  <si>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</si>
  <si>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</si>
  <si>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</si>
  <si>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</si>
  <si>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</si>
  <si>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</si>
  <si>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</si>
  <si>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</si>
  <si>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</si>
  <si>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</si>
  <si>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</si>
  <si>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</si>
  <si>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</si>
  <si>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</si>
  <si>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</si>
  <si>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</si>
  <si>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</si>
  <si>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</si>
  <si>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</si>
  <si>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</si>
  <si>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</si>
  <si>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</si>
  <si>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</si>
  <si>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</si>
  <si>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</si>
  <si>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</si>
  <si>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</si>
  <si>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</si>
  <si>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</si>
  <si>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</si>
  <si>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</si>
  <si>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</si>
  <si>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</si>
  <si>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</si>
  <si>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</si>
  <si>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</si>
  <si>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</si>
  <si>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</si>
  <si>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</si>
  <si>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</si>
  <si>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</si>
  <si>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</si>
  <si>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</si>
  <si>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</si>
  <si>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</si>
  <si>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</si>
  <si>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</si>
  <si>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</si>
  <si>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</si>
  <si>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</si>
  <si>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</si>
  <si>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</si>
  <si>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</si>
  <si>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</si>
  <si>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</si>
  <si>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</si>
  <si>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</si>
  <si>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</si>
  <si>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</si>
  <si>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</si>
  <si>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</si>
  <si>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</si>
  <si>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</si>
  <si>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</si>
  <si>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</si>
  <si>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</si>
  <si>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</si>
  <si>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</si>
  <si>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</si>
  <si>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</si>
  <si>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</si>
  <si>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</si>
  <si>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</si>
  <si>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</si>
  <si>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</si>
  <si>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</si>
  <si>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</si>
  <si>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</si>
  <si>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</si>
  <si>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</si>
  <si>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</si>
  <si>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</si>
  <si>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</si>
  <si>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</si>
  <si>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</si>
  <si>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</si>
  <si>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</si>
  <si>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</si>
  <si>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</si>
  <si>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</si>
  <si>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</si>
  <si>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</si>
  <si>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</si>
  <si>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</si>
  <si>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</si>
  <si>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</si>
  <si>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</si>
  <si>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</si>
  <si>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</si>
  <si>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</si>
  <si>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</si>
  <si>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</si>
  <si>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</si>
  <si>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</si>
  <si>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</si>
  <si>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</si>
  <si>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</si>
  <si>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</si>
  <si>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</si>
  <si>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</si>
  <si>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</si>
  <si>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</si>
  <si>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</si>
  <si>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</si>
  <si>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</si>
  <si>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</si>
  <si>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</si>
  <si>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</si>
  <si>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</si>
  <si>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</si>
  <si>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</si>
  <si>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</si>
  <si>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</si>
  <si>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</si>
  <si>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</si>
  <si>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</si>
  <si>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</si>
  <si>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</si>
  <si>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</si>
  <si>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</si>
  <si>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</si>
  <si>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</si>
  <si>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</si>
  <si>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</si>
  <si>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</si>
  <si>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</si>
  <si>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</si>
  <si>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</si>
  <si>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</si>
  <si>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</si>
  <si>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</si>
  <si>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</si>
  <si>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</si>
  <si>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</si>
  <si>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</si>
  <si>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</si>
  <si>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</si>
  <si>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</si>
  <si>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</si>
  <si>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</si>
  <si>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</si>
  <si>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</si>
  <si>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</si>
  <si>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</si>
  <si>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</si>
  <si>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</si>
  <si>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</si>
  <si>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</si>
  <si>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</si>
  <si>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</si>
  <si>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</si>
  <si>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</si>
  <si>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</si>
  <si>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</si>
  <si>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</si>
  <si>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</si>
  <si>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</si>
  <si>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</si>
  <si>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</si>
  <si>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</si>
  <si>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</si>
  <si>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</si>
  <si>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</si>
  <si>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</si>
  <si>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</si>
  <si>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</si>
  <si>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</si>
  <si>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</si>
  <si>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</si>
  <si>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</si>
  <si>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</si>
  <si>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</si>
  <si>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</si>
  <si>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</si>
  <si>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</si>
  <si>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</si>
  <si>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</si>
  <si>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</si>
  <si>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</si>
  <si>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</si>
  <si>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</si>
  <si>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</si>
  <si>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</si>
  <si>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</si>
  <si>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</si>
  <si>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</si>
  <si>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</si>
  <si>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</si>
  <si>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</si>
  <si>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</si>
  <si>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</si>
  <si>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</si>
  <si>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</si>
  <si>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</si>
  <si>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</si>
  <si>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</si>
  <si>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</si>
  <si>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</si>
  <si>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</si>
  <si>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</si>
  <si>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</si>
  <si>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</si>
  <si>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</si>
  <si>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</si>
  <si>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</si>
  <si>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</si>
  <si>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</si>
  <si>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</si>
  <si>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</si>
  <si>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</si>
  <si>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</si>
  <si>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</si>
  <si>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</si>
  <si>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</si>
  <si>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</si>
  <si>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</si>
  <si>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</si>
  <si>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</si>
  <si>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</si>
  <si>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</si>
  <si>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</si>
  <si>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</si>
  <si>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</si>
  <si>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</si>
  <si>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</si>
  <si>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</si>
  <si>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</si>
  <si>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</si>
  <si>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</si>
  <si>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</si>
  <si>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</si>
  <si>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</si>
  <si>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</si>
  <si>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</si>
  <si>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</si>
  <si>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</si>
  <si>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</si>
  <si>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</si>
  <si>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</si>
  <si>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</si>
  <si>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</si>
  <si>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</si>
  <si>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</si>
  <si>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</si>
  <si>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</si>
  <si>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</si>
  <si>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</si>
  <si>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</si>
  <si>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</si>
  <si>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</si>
  <si>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</si>
  <si>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</si>
  <si>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</si>
  <si>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</si>
  <si>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</si>
  <si>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</si>
  <si>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</si>
  <si>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</si>
  <si>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</si>
  <si>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</si>
  <si>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</si>
  <si>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</si>
  <si>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</si>
  <si>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</si>
  <si>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</si>
  <si>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</si>
  <si>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</si>
  <si>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</si>
  <si>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</si>
  <si>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</si>
  <si>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</si>
  <si>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</si>
  <si>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</si>
  <si>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</si>
  <si>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</si>
  <si>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</si>
  <si>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</si>
  <si>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</si>
  <si>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</si>
  <si>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</si>
  <si>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</si>
  <si>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</si>
  <si>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</si>
  <si>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</si>
  <si>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</si>
  <si>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</si>
  <si>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</si>
  <si>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</si>
  <si>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</si>
  <si>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</si>
  <si>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</si>
  <si>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</si>
  <si>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</si>
  <si>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</si>
  <si>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</si>
  <si>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</si>
  <si>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</si>
  <si>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</si>
  <si>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</si>
  <si>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</si>
  <si>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</si>
  <si>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</si>
  <si>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</si>
  <si>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</si>
  <si>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</si>
  <si>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</si>
  <si>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</si>
  <si>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</si>
  <si>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</si>
  <si>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</si>
  <si>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</si>
  <si>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</si>
  <si>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</si>
  <si>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</si>
  <si>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</si>
  <si>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</si>
  <si>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</si>
  <si>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</si>
  <si>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</si>
  <si>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</si>
  <si>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</si>
  <si>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</si>
  <si>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</si>
  <si>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</si>
  <si>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</si>
  <si>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</si>
  <si>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</si>
  <si>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</si>
  <si>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</si>
  <si>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</si>
  <si>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</si>
  <si>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</si>
  <si>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</si>
  <si>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</si>
  <si>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</si>
  <si>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</si>
  <si>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</si>
  <si>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</si>
  <si>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</si>
  <si>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</si>
  <si>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</si>
  <si>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</si>
  <si>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</si>
  <si>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</si>
  <si>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</si>
  <si>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</si>
  <si>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</si>
  <si>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</si>
  <si>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</si>
  <si>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</si>
  <si>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</si>
  <si>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</si>
  <si>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</si>
  <si>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</si>
  <si>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</si>
  <si>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</si>
  <si>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</si>
  <si>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</si>
  <si>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</si>
  <si>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</si>
  <si>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</si>
  <si>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</si>
  <si>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</si>
  <si>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</si>
  <si>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</si>
  <si>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</si>
  <si>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</si>
  <si>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</si>
  <si>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</si>
  <si>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</si>
  <si>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</si>
  <si>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</si>
  <si>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</si>
  <si>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</si>
  <si>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</si>
  <si>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</si>
  <si>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</si>
  <si>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</si>
  <si>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</si>
  <si>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</si>
  <si>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</si>
  <si>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</si>
  <si>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</si>
  <si>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</si>
  <si>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</si>
  <si>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</si>
  <si>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</si>
  <si>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</si>
  <si>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</si>
  <si>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</si>
  <si>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</si>
  <si>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</si>
  <si>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</si>
  <si>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</si>
  <si>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</si>
  <si>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</si>
  <si>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</si>
  <si>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</si>
  <si>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</si>
  <si>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</si>
  <si>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</si>
  <si>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</si>
  <si>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</si>
  <si>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</si>
  <si>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</si>
  <si>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</si>
  <si>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</si>
  <si>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</si>
  <si>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</si>
  <si>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</si>
  <si>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</si>
  <si>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</si>
  <si>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</si>
  <si>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</si>
  <si>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</si>
  <si>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</si>
  <si>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</si>
  <si>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</si>
  <si>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</si>
  <si>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</si>
  <si>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</si>
  <si>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</si>
  <si>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</si>
  <si>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</si>
  <si>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</si>
  <si>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</si>
  <si>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</si>
  <si>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</si>
  <si>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</si>
  <si>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</si>
  <si>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</si>
  <si>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</si>
  <si>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</si>
  <si>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</si>
  <si>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</si>
  <si>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</si>
  <si>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</si>
  <si>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</si>
  <si>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</si>
  <si>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</si>
  <si>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</si>
  <si>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</si>
  <si>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</si>
  <si>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</si>
  <si>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</si>
  <si>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</si>
  <si>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</si>
  <si>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</si>
  <si>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</si>
  <si>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</si>
  <si>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</si>
  <si>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</si>
  <si>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</si>
  <si>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</si>
  <si>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</si>
  <si>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</si>
  <si>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</si>
  <si>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</si>
  <si>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</si>
  <si>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</si>
  <si>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</si>
  <si>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</si>
  <si>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</si>
  <si>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</si>
  <si>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</si>
  <si>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</si>
  <si>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</si>
  <si>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</si>
  <si>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</si>
  <si>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</si>
  <si>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</si>
  <si>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</si>
  <si>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</si>
  <si>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</si>
  <si>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</si>
  <si>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</si>
  <si>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</si>
  <si>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</si>
  <si>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</si>
  <si>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</si>
  <si>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</si>
  <si>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</si>
  <si>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</si>
  <si>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</si>
  <si>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</si>
  <si>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</si>
  <si>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</si>
  <si>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</si>
  <si>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</si>
  <si>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</si>
  <si>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</si>
  <si>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</si>
  <si>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</si>
  <si>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</si>
  <si>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</si>
  <si>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</si>
  <si>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</si>
  <si>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</si>
  <si>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</si>
  <si>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</si>
  <si>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</si>
  <si>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</si>
  <si>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</si>
  <si>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</si>
  <si>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</si>
  <si>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</si>
  <si>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</si>
  <si>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</si>
  <si>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</si>
  <si>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</si>
  <si>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</si>
  <si>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</si>
  <si>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</si>
  <si>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</si>
  <si>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</si>
  <si>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</si>
  <si>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</si>
  <si>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</si>
  <si>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</si>
  <si>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</si>
  <si>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</si>
  <si>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</si>
  <si>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</si>
  <si>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</si>
  <si>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</si>
  <si>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</si>
  <si>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</si>
  <si>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</si>
  <si>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</si>
  <si>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</si>
  <si>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</si>
  <si>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</si>
  <si>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</si>
  <si>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</si>
  <si>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</si>
  <si>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</si>
  <si>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</si>
  <si>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</si>
  <si>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</si>
  <si>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</si>
  <si>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</si>
  <si>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</si>
  <si>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</si>
  <si>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</si>
  <si>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</si>
  <si>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</si>
  <si>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</si>
  <si>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</si>
  <si>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</si>
  <si>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</si>
  <si>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</si>
  <si>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</si>
  <si>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</si>
  <si>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</si>
  <si>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</si>
  <si>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</si>
  <si>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</si>
  <si>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</si>
  <si>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</si>
  <si>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</si>
  <si>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</si>
  <si>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</si>
  <si>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</si>
  <si>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</si>
  <si>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</si>
  <si>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</si>
  <si>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</si>
  <si>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</si>
  <si>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</si>
  <si>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</si>
  <si>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</si>
  <si>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</si>
  <si>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</si>
  <si>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</si>
  <si>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</si>
  <si>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</si>
  <si>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</si>
  <si>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</si>
  <si>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</si>
  <si>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</si>
  <si>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</si>
  <si>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</si>
  <si>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</si>
  <si>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</si>
  <si>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</si>
  <si>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</si>
  <si>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</si>
  <si>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</si>
  <si>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</si>
  <si>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</si>
  <si>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</si>
  <si>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</si>
  <si>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</si>
  <si>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</si>
  <si>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</si>
  <si>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</si>
  <si>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</si>
  <si>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</si>
  <si>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</si>
  <si>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</si>
  <si>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</si>
  <si>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</si>
  <si>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</si>
  <si>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</si>
  <si>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</si>
  <si>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</si>
  <si>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</si>
  <si>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</si>
  <si>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</si>
  <si>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</si>
  <si>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</si>
  <si>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</si>
  <si>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</si>
  <si>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</si>
  <si>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</si>
  <si>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</si>
  <si>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</si>
  <si>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</si>
  <si>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</si>
  <si>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</si>
  <si>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</si>
  <si>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</si>
  <si>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</si>
  <si>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</si>
  <si>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</si>
  <si>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</si>
  <si>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</si>
  <si>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</si>
  <si>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</si>
  <si>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</si>
  <si>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</si>
  <si>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</si>
  <si>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</si>
  <si>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</si>
  <si>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</si>
  <si>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</si>
  <si>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</si>
  <si>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</si>
  <si>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</si>
  <si>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</si>
  <si>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</si>
  <si>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</si>
  <si>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</si>
  <si>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</si>
  <si>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</si>
  <si>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</si>
  <si>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</si>
  <si>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</si>
  <si>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</si>
  <si>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</si>
  <si>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</si>
  <si>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</si>
  <si>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</si>
  <si>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</si>
  <si>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</si>
  <si>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</si>
  <si>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</si>
  <si>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</si>
  <si>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</si>
  <si>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</si>
  <si>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</si>
  <si>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</si>
  <si>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</si>
  <si>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</si>
  <si>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</si>
  <si>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</si>
  <si>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</si>
  <si>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</si>
  <si>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</si>
  <si>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</si>
  <si>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</si>
  <si>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</si>
  <si>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</si>
  <si>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</si>
  <si>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</si>
  <si>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</si>
  <si>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</si>
  <si>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</si>
  <si>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</si>
  <si>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</si>
  <si>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</si>
  <si>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</si>
  <si>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</si>
  <si>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</si>
  <si>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</si>
  <si>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</si>
  <si>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</si>
  <si>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</si>
  <si>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</si>
  <si>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</si>
  <si>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</si>
  <si>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</si>
  <si>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</si>
  <si>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</si>
  <si>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</si>
  <si>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</si>
  <si>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</si>
  <si>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</si>
  <si>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</si>
  <si>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</si>
  <si>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</si>
  <si>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</si>
  <si>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</si>
  <si>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</si>
  <si>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</si>
  <si>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</si>
  <si>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</si>
  <si>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</si>
  <si>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</si>
  <si>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</si>
  <si>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</si>
  <si>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</si>
  <si>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</si>
  <si>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</si>
  <si>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</si>
  <si>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</si>
  <si>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</si>
  <si>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</si>
  <si>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</si>
  <si>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</si>
  <si>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</si>
  <si>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</si>
  <si>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</si>
  <si>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</si>
  <si>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</si>
  <si>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</si>
  <si>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</si>
  <si>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</si>
  <si>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</si>
  <si>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</si>
  <si>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</si>
  <si>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</si>
  <si>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</si>
  <si>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</si>
  <si>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</si>
  <si>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</si>
  <si>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</si>
  <si>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</si>
  <si>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</si>
  <si>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</si>
  <si>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</si>
  <si>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</si>
  <si>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</si>
  <si>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</si>
  <si>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</si>
  <si>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</si>
  <si>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</si>
  <si>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</si>
  <si>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</si>
  <si>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</si>
  <si>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</si>
  <si>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</si>
  <si>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</si>
  <si>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</si>
  <si>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</si>
  <si>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</si>
  <si>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</si>
  <si>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</si>
  <si>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</si>
  <si>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</si>
  <si>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</si>
  <si>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</si>
  <si>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</si>
  <si>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</si>
  <si>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</si>
  <si>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</si>
  <si>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</si>
  <si>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</si>
  <si>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</si>
  <si>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</si>
  <si>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</si>
  <si>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</si>
  <si>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</si>
  <si>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</si>
  <si>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</si>
  <si>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</si>
  <si>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</si>
  <si>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</si>
  <si>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</si>
  <si>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</si>
  <si>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</si>
  <si>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</si>
  <si>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</si>
  <si>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</si>
  <si>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</si>
  <si>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</si>
  <si>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</si>
  <si>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</si>
  <si>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</si>
  <si>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</si>
  <si>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</si>
  <si>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</si>
  <si>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</si>
  <si>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</si>
  <si>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</si>
  <si>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</si>
  <si>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</si>
  <si>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</si>
  <si>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</si>
  <si>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</si>
  <si>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</si>
  <si>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</si>
  <si>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</si>
  <si>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</si>
  <si>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</si>
  <si>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</si>
  <si>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</si>
  <si>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</si>
  <si>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</si>
  <si>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</si>
  <si>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</si>
  <si>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</si>
  <si>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</si>
  <si>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</si>
  <si>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</si>
  <si>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</si>
  <si>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</si>
  <si>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</si>
  <si>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</si>
  <si>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</si>
  <si>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</si>
  <si>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</si>
  <si>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</si>
  <si>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</si>
  <si>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</si>
  <si>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</si>
  <si>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</si>
  <si>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</si>
  <si>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</si>
  <si>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</si>
  <si>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</si>
  <si>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</si>
  <si>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</si>
  <si>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</si>
  <si>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</si>
  <si>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</si>
  <si>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</si>
  <si>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</si>
  <si>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</si>
  <si>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</si>
  <si>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</si>
  <si>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</si>
  <si>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</si>
  <si>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</si>
  <si>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</si>
  <si>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</si>
  <si>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</si>
  <si>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</si>
  <si>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</si>
  <si>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</si>
  <si>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</si>
  <si>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</si>
  <si>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</si>
  <si>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</si>
  <si>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</si>
  <si>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</si>
  <si>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</si>
  <si>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</si>
  <si>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</si>
  <si>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</si>
  <si>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</si>
  <si>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</si>
  <si>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</si>
  <si>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</si>
  <si>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</si>
  <si>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</si>
  <si>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</si>
  <si>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</si>
  <si>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</si>
  <si>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</si>
  <si>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</si>
  <si>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</si>
  <si>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</si>
  <si>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</si>
  <si>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</si>
  <si>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</si>
  <si>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</si>
  <si>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</si>
  <si>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</si>
  <si>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</si>
  <si>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</si>
  <si>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</si>
  <si>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</si>
  <si>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</si>
  <si>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</si>
  <si>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</si>
  <si>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</si>
  <si>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</si>
  <si>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</si>
  <si>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</si>
  <si>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</si>
  <si>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</si>
  <si>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</si>
  <si>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</si>
  <si>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</si>
  <si>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</si>
  <si>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</si>
  <si>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</si>
  <si>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</si>
  <si>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</si>
  <si>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</si>
  <si>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</si>
  <si>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</si>
  <si>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</si>
  <si>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</si>
  <si>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</si>
  <si>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</si>
  <si>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</si>
  <si>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</si>
  <si>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</si>
  <si>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</si>
  <si>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</si>
  <si>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</si>
  <si>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</si>
  <si>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</si>
  <si>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</si>
  <si>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</si>
  <si>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</si>
  <si>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</si>
  <si>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</si>
  <si>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</si>
  <si>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</si>
  <si>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</si>
  <si>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</si>
  <si>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</si>
  <si>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</si>
  <si>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</si>
  <si>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</si>
  <si>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</si>
  <si>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</si>
  <si>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</si>
  <si>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</si>
  <si>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</si>
  <si>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</si>
  <si>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</si>
  <si>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</si>
  <si>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</si>
  <si>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</si>
  <si>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</si>
  <si>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</si>
  <si>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</si>
  <si>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</si>
  <si>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</si>
  <si>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</si>
  <si>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</si>
  <si>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</si>
  <si>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</si>
  <si>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</si>
  <si>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</si>
  <si>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</si>
  <si>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</si>
  <si>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</si>
  <si>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</si>
  <si>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</si>
  <si>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</si>
  <si>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</si>
  <si>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</si>
  <si>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</si>
  <si>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</si>
  <si>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</si>
  <si>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</si>
  <si>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</si>
  <si>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</si>
  <si>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</si>
  <si>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</si>
  <si>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</si>
  <si>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</si>
  <si>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</si>
  <si>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</si>
  <si>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</si>
  <si>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</si>
  <si>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</si>
  <si>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</si>
  <si>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</si>
  <si>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</si>
  <si>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</si>
  <si>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</si>
  <si>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</si>
  <si>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</si>
  <si>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</si>
  <si>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</si>
  <si>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</si>
  <si>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</si>
  <si>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</si>
  <si>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</si>
  <si>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</si>
  <si>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</si>
  <si>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</si>
  <si>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</si>
  <si>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</si>
  <si>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</si>
  <si>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</si>
  <si>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</si>
  <si>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</si>
  <si>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</si>
  <si>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</si>
  <si>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</si>
  <si>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</si>
  <si>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</si>
  <si>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</si>
  <si>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</si>
  <si>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</si>
  <si>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</si>
  <si>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</si>
  <si>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</si>
  <si>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</si>
  <si>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</si>
  <si>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</si>
  <si>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</si>
  <si>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</si>
  <si>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</si>
  <si>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</si>
  <si>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</si>
  <si>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</si>
  <si>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</si>
  <si>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</si>
  <si>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</si>
  <si>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</si>
  <si>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</si>
  <si>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</si>
  <si>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</si>
  <si>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</si>
  <si>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</si>
  <si>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</si>
  <si>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</si>
  <si>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</si>
  <si>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</si>
  <si>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</si>
  <si>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</si>
  <si>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</si>
  <si>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</si>
  <si>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</si>
  <si>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</si>
  <si>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</si>
  <si>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</si>
  <si>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</si>
  <si>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</si>
  <si>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</si>
  <si>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</si>
  <si>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</si>
  <si>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</si>
  <si>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</si>
  <si>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</si>
  <si>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</si>
  <si>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</si>
  <si>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</si>
  <si>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</si>
  <si>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</si>
  <si>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</si>
  <si>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</si>
  <si>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</si>
  <si>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</si>
  <si>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</si>
  <si>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</si>
  <si>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</si>
  <si>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</si>
  <si>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</si>
  <si>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</si>
  <si>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</si>
  <si>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</si>
  <si>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</si>
  <si>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</si>
  <si>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</si>
  <si>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</si>
  <si>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</si>
  <si>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</si>
  <si>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</si>
  <si>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</si>
  <si>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</si>
  <si>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</si>
  <si>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</si>
  <si>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</si>
  <si>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</si>
  <si>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</si>
  <si>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</si>
  <si>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</si>
  <si>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</si>
  <si>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</si>
  <si>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</si>
  <si>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</si>
  <si>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</si>
  <si>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</si>
  <si>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</si>
  <si>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</si>
  <si>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</si>
  <si>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</si>
  <si>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</si>
  <si>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</si>
  <si>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</si>
  <si>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</si>
  <si>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</si>
  <si>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</si>
  <si>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</si>
  <si>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</si>
  <si>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</si>
  <si>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</si>
  <si>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</si>
  <si>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</si>
  <si>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</si>
  <si>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</si>
  <si>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</si>
  <si>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</si>
  <si>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</si>
  <si>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</si>
  <si>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</si>
  <si>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</si>
  <si>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</si>
  <si>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</si>
  <si>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</si>
  <si>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</si>
  <si>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</si>
  <si>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</si>
  <si>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</si>
  <si>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</si>
  <si>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</si>
  <si>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</si>
  <si>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</si>
  <si>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</si>
  <si>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</si>
  <si>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</si>
  <si>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</si>
  <si>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</si>
  <si>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</si>
  <si>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</si>
  <si>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</si>
  <si>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</si>
  <si>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</si>
  <si>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</si>
  <si>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</si>
  <si>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</si>
  <si>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</si>
  <si>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</si>
  <si>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</si>
  <si>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</si>
  <si>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</si>
  <si>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</si>
  <si>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</si>
  <si>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</si>
  <si>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</si>
  <si>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</si>
  <si>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</si>
  <si>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</si>
  <si>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</si>
  <si>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</si>
  <si>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</si>
  <si>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</si>
  <si>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</si>
  <si>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</si>
  <si>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</si>
  <si>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</si>
  <si>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</si>
  <si>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</si>
  <si>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</si>
  <si>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</si>
  <si>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</si>
  <si>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</si>
  <si>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</si>
  <si>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</si>
  <si>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</si>
  <si>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</si>
  <si>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</si>
  <si>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</si>
  <si>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</si>
  <si>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</si>
  <si>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</si>
  <si>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</si>
  <si>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</si>
  <si>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</si>
  <si>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</si>
  <si>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</si>
  <si>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</si>
  <si>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</si>
  <si>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</si>
  <si>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</si>
  <si>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</si>
  <si>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</si>
  <si>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</si>
  <si>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</si>
  <si>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</si>
  <si>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</si>
  <si>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</si>
  <si>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</si>
  <si>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</si>
  <si>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</si>
  <si>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</si>
  <si>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</si>
  <si>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</si>
  <si>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</si>
  <si>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</si>
  <si>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</si>
  <si>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</si>
  <si>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</si>
  <si>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</si>
  <si>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</si>
  <si>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</si>
  <si>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</si>
  <si>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</si>
  <si>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</si>
  <si>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</si>
  <si>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</si>
  <si>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</si>
  <si>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</si>
  <si>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</si>
  <si>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</si>
  <si>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</si>
  <si>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</si>
  <si>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</si>
  <si>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</si>
  <si>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</si>
  <si>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</si>
  <si>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</si>
  <si>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</si>
  <si>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</si>
  <si>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</si>
  <si>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</si>
  <si>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</si>
  <si>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</si>
  <si>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</si>
  <si>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</si>
  <si>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</si>
  <si>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</si>
  <si>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</si>
  <si>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</si>
  <si>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</si>
  <si>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</si>
  <si>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</si>
  <si>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</si>
  <si>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</si>
  <si>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</si>
  <si>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</si>
  <si>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</si>
  <si>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</si>
  <si>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</si>
  <si>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</si>
  <si>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</si>
  <si>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</si>
  <si>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</si>
  <si>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</si>
  <si>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</si>
  <si>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</si>
  <si>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</si>
  <si>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</si>
  <si>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</si>
  <si>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</si>
  <si>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</si>
  <si>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</si>
  <si>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</si>
  <si>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</si>
  <si>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</si>
  <si>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</si>
  <si>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</si>
  <si>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</si>
  <si>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</si>
  <si>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</si>
  <si>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</si>
  <si>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</si>
  <si>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</si>
  <si>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</si>
  <si>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</si>
  <si>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</si>
  <si>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</si>
  <si>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</si>
  <si>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</si>
  <si>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</si>
  <si>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</si>
  <si>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</si>
  <si>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</si>
  <si>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</si>
  <si>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</si>
  <si>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</si>
  <si>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</si>
  <si>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</si>
  <si>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</si>
  <si>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</si>
  <si>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</si>
  <si>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</si>
  <si>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</si>
  <si>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</si>
  <si>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</si>
  <si>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</si>
  <si>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</si>
  <si>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</si>
  <si>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</si>
  <si>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</si>
  <si>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</si>
  <si>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</si>
  <si>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</si>
  <si>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</si>
  <si>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</si>
  <si>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</si>
  <si>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</si>
  <si>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</si>
  <si>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</si>
  <si>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</si>
  <si>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</si>
  <si>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</si>
  <si>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</si>
  <si>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</si>
  <si>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</si>
  <si>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</si>
  <si>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</si>
  <si>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</si>
  <si>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</si>
  <si>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</si>
  <si>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</si>
  <si>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</si>
  <si>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</si>
  <si>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</si>
  <si>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</si>
  <si>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</si>
  <si>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</si>
  <si>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</si>
  <si>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</si>
  <si>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</si>
  <si>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</si>
  <si>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</si>
  <si>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</si>
  <si>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</si>
  <si>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</si>
  <si>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</si>
  <si>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</si>
  <si>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</si>
  <si>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</si>
  <si>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</si>
  <si>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</si>
  <si>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</si>
  <si>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</si>
  <si>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</si>
  <si>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</si>
  <si>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</si>
  <si>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</si>
  <si>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</si>
  <si>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</si>
  <si>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</si>
  <si>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</si>
  <si>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</si>
  <si>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</si>
  <si>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</si>
  <si>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</si>
  <si>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</si>
  <si>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</si>
  <si>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</si>
  <si>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</si>
  <si>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</si>
  <si>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</si>
  <si>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</si>
  <si>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</si>
  <si>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</si>
  <si>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</si>
  <si>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</si>
  <si>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</si>
  <si>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</si>
  <si>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</si>
  <si>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</si>
  <si>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</si>
  <si>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</si>
  <si>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</si>
  <si>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</si>
  <si>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</si>
  <si>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</si>
  <si>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</si>
  <si>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</si>
  <si>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</si>
  <si>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</si>
  <si>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</si>
  <si>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</si>
  <si>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</si>
  <si>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</si>
  <si>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</si>
  <si>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</si>
  <si>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</si>
  <si>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</si>
  <si>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</si>
  <si>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</si>
  <si>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</si>
  <si>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</si>
  <si>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</si>
  <si>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</si>
  <si>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</si>
  <si>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</si>
  <si>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</si>
  <si>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</si>
  <si>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</si>
  <si>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</si>
  <si>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</si>
  <si>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</si>
  <si>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</si>
  <si>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</si>
  <si>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</si>
  <si>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</si>
  <si>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</si>
  <si>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</si>
  <si>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</si>
  <si>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</si>
  <si>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</si>
  <si>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</si>
  <si>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</si>
  <si>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</si>
  <si>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</si>
  <si>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</si>
  <si>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</si>
  <si>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</si>
  <si>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</si>
  <si>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</si>
  <si>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</si>
  <si>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</si>
  <si>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</si>
  <si>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</si>
  <si>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</si>
  <si>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</si>
  <si>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</si>
  <si>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</si>
  <si>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</si>
  <si>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</si>
  <si>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</si>
  <si>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</si>
  <si>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</si>
  <si>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</si>
  <si>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</si>
  <si>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</si>
  <si>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</si>
  <si>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</si>
  <si>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</si>
  <si>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</si>
  <si>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</si>
  <si>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</si>
  <si>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</si>
  <si>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</si>
  <si>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</si>
  <si>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</si>
  <si>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</si>
  <si>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</si>
  <si>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</si>
  <si>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</si>
  <si>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</si>
  <si>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</si>
  <si>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</si>
  <si>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</si>
  <si>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</si>
  <si>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</si>
  <si>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</si>
  <si>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</si>
  <si>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</si>
  <si>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</si>
  <si>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</si>
  <si>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</si>
  <si>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</si>
  <si>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</si>
  <si>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</si>
  <si>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</si>
  <si>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</si>
  <si>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</si>
  <si>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</si>
  <si>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</si>
  <si>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</si>
  <si>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</si>
  <si>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</si>
  <si>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</si>
  <si>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</si>
  <si>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</si>
  <si>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</si>
  <si>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</si>
  <si>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</si>
  <si>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</si>
  <si>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</si>
  <si>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</si>
  <si>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</si>
  <si>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</si>
  <si>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</si>
  <si>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</si>
  <si>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</si>
  <si>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</si>
  <si>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</si>
  <si>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</si>
  <si>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</si>
  <si>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</si>
  <si>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</si>
  <si>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</si>
  <si>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</si>
  <si>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</si>
  <si>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</si>
  <si>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</si>
  <si>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</si>
  <si>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</si>
  <si>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</si>
  <si>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</si>
  <si>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</si>
  <si>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</si>
  <si>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</si>
  <si>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</si>
  <si>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</si>
  <si>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</si>
  <si>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</si>
  <si>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</si>
  <si>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</si>
  <si>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</si>
  <si>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</si>
  <si>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</si>
  <si>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</si>
  <si>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</si>
  <si>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</si>
  <si>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</si>
  <si>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</si>
  <si>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</si>
  <si>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</si>
  <si>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</si>
  <si>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</si>
  <si>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</si>
  <si>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</si>
  <si>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</si>
  <si>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</si>
  <si>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</si>
  <si>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</si>
  <si>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</si>
  <si>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</si>
  <si>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</si>
  <si>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</si>
  <si>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</si>
  <si>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</si>
  <si>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</si>
  <si>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</si>
  <si>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</si>
  <si>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</si>
  <si>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</si>
  <si>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</si>
  <si>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</si>
  <si>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</si>
  <si>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</si>
  <si>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</si>
  <si>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</si>
  <si>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</si>
  <si>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</si>
  <si>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</si>
  <si>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</si>
  <si>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</si>
  <si>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</si>
  <si>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</si>
  <si>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</si>
  <si>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</si>
  <si>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</si>
  <si>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</si>
  <si>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</si>
  <si>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</si>
  <si>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</si>
  <si>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</si>
  <si>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</si>
  <si>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</si>
  <si>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</si>
  <si>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</si>
  <si>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</si>
  <si>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</si>
  <si>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</si>
  <si>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</si>
  <si>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</si>
  <si>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</si>
  <si>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</si>
  <si>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</si>
  <si>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</si>
  <si>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</si>
  <si>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</si>
  <si>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</si>
  <si>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</si>
  <si>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</si>
  <si>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</si>
  <si>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</si>
  <si>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</si>
  <si>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</si>
  <si>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</si>
  <si>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</si>
  <si>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</si>
  <si>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</si>
  <si>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</si>
  <si>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</si>
  <si>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</si>
  <si>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</si>
  <si>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</si>
  <si>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</si>
  <si>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</si>
  <si>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</si>
  <si>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</si>
  <si>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</si>
  <si>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</si>
  <si>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</si>
  <si>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</si>
  <si>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</si>
  <si>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</si>
  <si>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</si>
  <si>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</si>
  <si>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</si>
  <si>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</si>
  <si>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</si>
  <si>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</si>
  <si>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</si>
  <si>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</si>
  <si>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</si>
  <si>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</si>
  <si>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</si>
  <si>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</si>
  <si>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</si>
  <si>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</si>
  <si>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</si>
  <si>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</si>
  <si>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</si>
  <si>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</si>
  <si>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</si>
  <si>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</si>
  <si>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</si>
  <si>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</si>
  <si>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</si>
  <si>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</si>
  <si>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</si>
  <si>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</si>
  <si>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</si>
  <si>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</si>
  <si>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</si>
  <si>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</si>
  <si>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</si>
  <si>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</si>
  <si>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</si>
  <si>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</si>
  <si>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</si>
  <si>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</si>
  <si>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</si>
  <si>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</si>
  <si>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</si>
  <si>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</si>
  <si>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</si>
  <si>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</si>
  <si>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</si>
  <si>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</si>
  <si>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</si>
  <si>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</si>
  <si>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</si>
  <si>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</si>
  <si>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</si>
  <si>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</si>
  <si>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</si>
  <si>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</si>
  <si>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</si>
  <si>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</si>
  <si>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</si>
  <si>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</si>
  <si>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</si>
  <si>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</si>
  <si>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</si>
  <si>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</si>
  <si>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</si>
  <si>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</si>
  <si>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</si>
  <si>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</si>
  <si>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</si>
  <si>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</si>
  <si>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</si>
  <si>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</si>
  <si>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</si>
  <si>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</si>
  <si>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</si>
  <si>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</si>
  <si>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</si>
  <si>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</si>
  <si>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</si>
  <si>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</si>
  <si>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</si>
  <si>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</si>
  <si>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</si>
  <si>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</si>
  <si>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</si>
  <si>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</si>
  <si>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</si>
  <si>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</si>
  <si>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</si>
  <si>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</si>
  <si>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</si>
  <si>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</si>
  <si>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</si>
  <si>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</si>
  <si>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</si>
  <si>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</si>
  <si>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</si>
  <si>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</si>
  <si>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</si>
  <si>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</si>
  <si>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</si>
  <si>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</si>
  <si>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</si>
  <si>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</si>
  <si>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</si>
  <si>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</si>
  <si>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</si>
  <si>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</si>
  <si>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</si>
  <si>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</si>
  <si>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</si>
  <si>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</si>
  <si>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</si>
  <si>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</si>
  <si>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</si>
  <si>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</si>
  <si>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</si>
  <si>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</si>
  <si>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</si>
  <si>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</si>
  <si>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</si>
  <si>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</si>
  <si>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</si>
  <si>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</si>
  <si>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</si>
  <si>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</si>
  <si>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</si>
  <si>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</si>
  <si>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</si>
  <si>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</si>
  <si>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</si>
  <si>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</si>
  <si>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</si>
  <si>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</si>
  <si>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</si>
  <si>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</si>
  <si>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</si>
  <si>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</si>
  <si>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</si>
  <si>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</si>
  <si>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</si>
  <si>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</si>
  <si>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</si>
  <si>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</si>
  <si>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</si>
  <si>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</si>
  <si>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</si>
  <si>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</si>
  <si>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</si>
  <si>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</si>
  <si>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</si>
  <si>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</si>
  <si>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</si>
  <si>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</si>
  <si>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</si>
  <si>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</si>
  <si>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</si>
  <si>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</si>
  <si>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</si>
  <si>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</si>
  <si>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</si>
  <si>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</si>
  <si>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</si>
  <si>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</si>
  <si>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</si>
  <si>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</si>
  <si>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</si>
  <si>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</si>
  <si>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</si>
  <si>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</si>
  <si>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</si>
  <si>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</si>
  <si>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</si>
  <si>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</si>
  <si>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</si>
  <si>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</si>
  <si>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</si>
  <si>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</si>
  <si>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</si>
  <si>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</si>
  <si>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</si>
  <si>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</si>
  <si>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</si>
  <si>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</si>
  <si>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</si>
  <si>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</si>
  <si>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</si>
  <si>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</si>
  <si>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</si>
  <si>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</si>
  <si>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</si>
  <si>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</si>
  <si>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</si>
  <si>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</si>
  <si>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</si>
  <si>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</si>
  <si>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</si>
  <si>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</si>
  <si>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</si>
  <si>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</si>
  <si>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</si>
  <si>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</si>
  <si>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</si>
  <si>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</si>
  <si>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</si>
  <si>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</si>
  <si>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</si>
  <si>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</si>
  <si>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</si>
  <si>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</si>
  <si>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</si>
  <si>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</si>
  <si>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</si>
  <si>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</si>
  <si>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</si>
  <si>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</si>
  <si>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</si>
  <si>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</si>
  <si>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</si>
  <si>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</si>
  <si>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</si>
  <si>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</si>
  <si>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</si>
  <si>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</si>
  <si>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</si>
  <si>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</si>
  <si>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</si>
  <si>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</si>
  <si>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</si>
  <si>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</si>
  <si>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</si>
  <si>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</si>
  <si>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</si>
  <si>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</si>
  <si>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</si>
  <si>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</si>
  <si>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</si>
  <si>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</si>
  <si>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</si>
  <si>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</si>
  <si>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</si>
  <si>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</si>
  <si>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</si>
  <si>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</si>
  <si>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</si>
  <si>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</si>
  <si>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</si>
  <si>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</si>
  <si>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</si>
  <si>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</si>
  <si>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</si>
  <si>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</si>
  <si>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</si>
  <si>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</si>
  <si>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</si>
  <si>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</si>
  <si>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</si>
  <si>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</si>
  <si>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</si>
  <si>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</si>
  <si>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</si>
  <si>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</si>
  <si>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</si>
  <si>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</si>
  <si>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</si>
  <si>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</si>
  <si>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</si>
  <si>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</si>
  <si>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</si>
  <si>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</si>
  <si>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</si>
  <si>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</si>
  <si>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</si>
  <si>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</si>
  <si>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</si>
  <si>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</si>
  <si>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</si>
  <si>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</si>
  <si>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</si>
  <si>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</si>
  <si>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</si>
  <si>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</si>
  <si>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</si>
  <si>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</si>
  <si>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</si>
  <si>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</si>
  <si>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</si>
  <si>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</si>
  <si>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</si>
  <si>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</si>
  <si>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</si>
  <si>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</si>
  <si>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</si>
  <si>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</si>
  <si>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</si>
  <si>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</si>
  <si>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</si>
  <si>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</si>
  <si>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</si>
  <si>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</si>
  <si>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</si>
  <si>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</si>
  <si>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</si>
  <si>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</si>
  <si>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</si>
  <si>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</si>
  <si>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</si>
  <si>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</si>
  <si>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</si>
  <si>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</si>
  <si>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</si>
  <si>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</si>
  <si>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</si>
  <si>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</si>
  <si>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</si>
  <si>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</si>
  <si>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</si>
  <si>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</si>
  <si>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</si>
  <si>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</si>
  <si>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</si>
  <si>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</si>
  <si>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</si>
  <si>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</si>
  <si>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</si>
  <si>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</si>
  <si>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</si>
  <si>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</si>
  <si>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</si>
  <si>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</si>
  <si>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</si>
  <si>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</si>
  <si>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</si>
  <si>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</si>
  <si>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</si>
  <si>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</si>
  <si>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</si>
  <si>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</si>
  <si>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</si>
  <si>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</si>
  <si>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</si>
  <si>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</si>
  <si>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</si>
  <si>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</si>
  <si>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</si>
  <si>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</si>
  <si>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</si>
  <si>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</si>
  <si>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</si>
  <si>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</si>
  <si>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</si>
  <si>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</si>
  <si>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</si>
  <si>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</si>
  <si>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</si>
  <si>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</si>
  <si>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</si>
  <si>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</si>
  <si>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</si>
  <si>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</si>
  <si>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</si>
  <si>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</si>
  <si>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</si>
  <si>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</si>
  <si>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</si>
  <si>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</si>
  <si>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</si>
  <si>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</si>
  <si>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</si>
  <si>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</si>
  <si>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</si>
  <si>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</si>
  <si>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</si>
  <si>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</si>
  <si>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</si>
  <si>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</si>
  <si>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</si>
  <si>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</si>
  <si>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</si>
  <si>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</si>
  <si>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</si>
  <si>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</si>
  <si>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</si>
  <si>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</si>
  <si>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</si>
  <si>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</si>
  <si>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</si>
  <si>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</si>
  <si>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</si>
  <si>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</si>
  <si>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</si>
  <si>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</si>
  <si>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</si>
  <si>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</si>
  <si>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</si>
  <si>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</si>
  <si>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</si>
  <si>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</si>
  <si>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</si>
  <si>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</si>
  <si>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</si>
  <si>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</si>
  <si>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</si>
  <si>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</si>
  <si>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</si>
  <si>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</si>
  <si>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</si>
  <si>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</si>
  <si>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</si>
  <si>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</si>
  <si>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</si>
  <si>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</si>
  <si>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</si>
  <si>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</si>
  <si>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</si>
  <si>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</si>
  <si>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</si>
  <si>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</si>
  <si>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</si>
  <si>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</si>
  <si>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</si>
  <si>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</si>
  <si>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</si>
  <si>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</si>
  <si>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</si>
  <si>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</si>
  <si>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</si>
  <si>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</si>
  <si>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</si>
  <si>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</si>
  <si>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</si>
  <si>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</si>
  <si>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</si>
  <si>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</si>
  <si>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</si>
  <si>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</si>
  <si>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</si>
  <si>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</si>
  <si>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</si>
  <si>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</si>
  <si>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</si>
  <si>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</si>
  <si>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</si>
  <si>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</si>
  <si>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</si>
  <si>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</si>
  <si>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</si>
  <si>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</si>
  <si>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</si>
  <si>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</si>
  <si>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</si>
  <si>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</si>
  <si>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</si>
  <si>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</si>
  <si>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</si>
  <si>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</si>
  <si>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</si>
  <si>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</si>
  <si>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</si>
  <si>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</si>
  <si>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</si>
  <si>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</si>
  <si>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</si>
  <si>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</si>
  <si>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</si>
  <si>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</si>
  <si>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</si>
  <si>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</si>
  <si>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</si>
  <si>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</si>
  <si>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</si>
  <si>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</si>
  <si>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</si>
  <si>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</si>
  <si>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</si>
  <si>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</si>
  <si>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</si>
  <si>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</si>
  <si>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</si>
  <si>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</si>
  <si>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</si>
  <si>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</si>
  <si>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</si>
  <si>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</si>
  <si>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</si>
  <si>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</si>
  <si>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</si>
  <si>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</si>
  <si>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</si>
  <si>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</si>
  <si>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</si>
  <si>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</si>
  <si>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</si>
  <si>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</si>
  <si>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</si>
  <si>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</si>
  <si>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</si>
  <si>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</si>
  <si>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</si>
  <si>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</si>
  <si>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</si>
  <si>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</si>
  <si>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</si>
  <si>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</si>
  <si>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</si>
  <si>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</si>
  <si>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</si>
  <si>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</si>
  <si>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</si>
  <si>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</si>
  <si>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</si>
  <si>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</si>
  <si>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</si>
  <si>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</si>
  <si>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</si>
  <si>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</si>
  <si>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</si>
  <si>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</si>
  <si>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</si>
  <si>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</si>
  <si>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</si>
  <si>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</si>
  <si>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</si>
  <si>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</si>
  <si>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</si>
  <si>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</si>
  <si>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</si>
  <si>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</si>
  <si>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</si>
  <si>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</si>
  <si>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</si>
  <si>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</si>
  <si>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</si>
  <si>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</si>
  <si>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</si>
  <si>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</si>
  <si>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</si>
  <si>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</si>
  <si>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</si>
  <si>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</si>
  <si>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</si>
  <si>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</si>
  <si>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</si>
  <si>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</si>
  <si>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</si>
  <si>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</si>
  <si>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</si>
  <si>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</si>
  <si>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</si>
  <si>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</si>
  <si>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</si>
  <si>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</si>
  <si>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</si>
  <si>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</si>
  <si>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</si>
  <si>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</si>
  <si>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</si>
  <si>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</si>
  <si>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</si>
  <si>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</si>
  <si>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</si>
  <si>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</si>
  <si>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</si>
  <si>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</si>
  <si>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</si>
  <si>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</si>
  <si>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</si>
  <si>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</si>
  <si>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</si>
  <si>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</si>
  <si>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</si>
  <si>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</si>
  <si>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</si>
  <si>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</si>
  <si>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</si>
  <si>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</si>
  <si>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</si>
  <si>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</si>
  <si>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</si>
  <si>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</si>
  <si>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</si>
  <si>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</si>
  <si>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</si>
  <si>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</si>
  <si>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</si>
  <si>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</si>
  <si>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</si>
  <si>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</si>
  <si>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</si>
  <si>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</si>
  <si>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</si>
  <si>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</si>
  <si>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</si>
  <si>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</si>
  <si>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</si>
  <si>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</si>
  <si>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</si>
  <si>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</si>
  <si>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</si>
  <si>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</si>
  <si>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</si>
  <si>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</si>
  <si>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</si>
  <si>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</si>
  <si>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</si>
  <si>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</si>
  <si>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</si>
  <si>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</si>
  <si>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</si>
  <si>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</si>
  <si>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</si>
  <si>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</si>
  <si>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</si>
  <si>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</si>
  <si>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</si>
  <si>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</si>
  <si>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</si>
  <si>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</si>
  <si>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</si>
  <si>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</si>
  <si>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</si>
  <si>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</si>
  <si>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</si>
  <si>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</si>
  <si>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</si>
  <si>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</si>
  <si>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</si>
  <si>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</si>
  <si>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</si>
  <si>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</si>
  <si>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</si>
  <si>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</si>
  <si>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</si>
  <si>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</si>
  <si>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</si>
  <si>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</si>
  <si>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</si>
  <si>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</si>
  <si>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</si>
  <si>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</si>
  <si>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</si>
  <si>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</si>
  <si>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</si>
  <si>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</si>
  <si>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</si>
  <si>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</si>
  <si>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</si>
  <si>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</si>
  <si>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</si>
  <si>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</si>
  <si>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</si>
  <si>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</si>
  <si>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</si>
  <si>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</si>
  <si>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</si>
  <si>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</si>
  <si>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</si>
  <si>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</si>
  <si>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</si>
  <si>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</si>
  <si>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</si>
  <si>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</si>
  <si>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</si>
  <si>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</si>
  <si>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</si>
  <si>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</si>
  <si>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</si>
  <si>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</si>
  <si>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</si>
  <si>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</si>
  <si>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</si>
  <si>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</si>
  <si>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</si>
  <si>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</si>
  <si>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</si>
  <si>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</si>
  <si>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</si>
  <si>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</si>
  <si>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</si>
  <si>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</si>
  <si>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</si>
  <si>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</si>
  <si>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</si>
  <si>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</si>
  <si>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</si>
  <si>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</si>
  <si>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</si>
  <si>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</si>
  <si>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</si>
  <si>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</si>
  <si>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</si>
  <si>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</si>
  <si>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</si>
  <si>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</si>
  <si>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</si>
  <si>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</si>
  <si>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</si>
  <si>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</si>
  <si>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</si>
  <si>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</si>
  <si>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</si>
  <si>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</si>
  <si>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</si>
  <si>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</si>
  <si>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</si>
  <si>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</si>
  <si>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</si>
  <si>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</si>
  <si>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</si>
  <si>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</si>
  <si>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</si>
  <si>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</si>
  <si>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</si>
  <si>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</si>
  <si>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</si>
  <si>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</si>
  <si>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</si>
  <si>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</si>
  <si>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</si>
  <si>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</si>
  <si>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</si>
  <si>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</si>
  <si>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</si>
  <si>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</si>
  <si>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</si>
  <si>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</si>
  <si>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</si>
  <si>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</si>
  <si>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</si>
  <si>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</si>
  <si>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</si>
  <si>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</si>
  <si>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</si>
  <si>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</si>
  <si>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</si>
  <si>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</si>
  <si>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</si>
  <si>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</si>
  <si>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</si>
  <si>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</si>
  <si>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</si>
  <si>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</si>
  <si>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</si>
  <si>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</si>
  <si>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</si>
  <si>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</si>
  <si>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</si>
  <si>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</si>
  <si>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</si>
  <si>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</si>
  <si>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</si>
  <si>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</si>
  <si>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</si>
  <si>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</si>
  <si>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</si>
  <si>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</si>
  <si>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</si>
  <si>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</si>
  <si>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</si>
  <si>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</si>
  <si>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</si>
  <si>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</si>
  <si>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</si>
  <si>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</si>
  <si>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</si>
  <si>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</si>
  <si>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</si>
  <si>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</si>
  <si>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</si>
  <si>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</si>
  <si>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</si>
  <si>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</si>
  <si>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</si>
  <si>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</si>
  <si>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</si>
  <si>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</si>
  <si>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</si>
  <si>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</si>
  <si>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</si>
  <si>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</si>
  <si>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</si>
  <si>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</si>
  <si>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</si>
  <si>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</si>
  <si>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</si>
  <si>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</si>
  <si>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</si>
  <si>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</si>
  <si>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</si>
  <si>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</si>
  <si>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</si>
  <si>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</si>
  <si>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</si>
  <si>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</si>
  <si>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</si>
  <si>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</si>
  <si>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</si>
  <si>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</si>
  <si>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</si>
  <si>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</si>
  <si>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</si>
  <si>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</si>
  <si>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</si>
  <si>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</si>
  <si>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</si>
  <si>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</si>
  <si>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</si>
  <si>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</si>
  <si>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</si>
  <si>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</si>
  <si>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</si>
  <si>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</si>
  <si>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</si>
  <si>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</si>
  <si>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</si>
  <si>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</si>
  <si>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</si>
  <si>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</si>
  <si>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</si>
  <si>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</si>
  <si>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</si>
  <si>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</si>
  <si>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</si>
  <si>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</si>
  <si>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</si>
  <si>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</si>
  <si>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</si>
  <si>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</si>
  <si>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</si>
  <si>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</si>
  <si>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</si>
  <si>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</si>
  <si>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</si>
  <si>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</si>
  <si>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</si>
  <si>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</si>
  <si>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</si>
  <si>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</si>
  <si>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</si>
  <si>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</si>
  <si>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</si>
  <si>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</si>
  <si>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</si>
  <si>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</si>
  <si>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</si>
  <si>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</si>
  <si>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</si>
  <si>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</si>
  <si>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</si>
  <si>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</si>
  <si>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</si>
  <si>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</si>
  <si>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</si>
  <si>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</si>
  <si>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</si>
  <si>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</si>
  <si>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</si>
  <si>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</si>
  <si>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</si>
  <si>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</si>
  <si>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</si>
  <si>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</si>
  <si>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</si>
  <si>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</si>
  <si>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</si>
  <si>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</si>
  <si>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</si>
  <si>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</si>
  <si>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</si>
  <si>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</si>
  <si>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</si>
  <si>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</si>
  <si>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</si>
  <si>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</si>
  <si>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</si>
  <si>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</si>
  <si>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</si>
  <si>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</si>
  <si>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</si>
  <si>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</si>
  <si>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</si>
  <si>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</si>
  <si>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</si>
  <si>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</si>
  <si>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</si>
  <si>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</si>
  <si>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</si>
  <si>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</si>
  <si>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</si>
  <si>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</si>
  <si>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</si>
  <si>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</si>
  <si>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</si>
  <si>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</si>
  <si>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</si>
  <si>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</si>
  <si>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</si>
  <si>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</si>
  <si>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</si>
  <si>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</si>
  <si>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</si>
  <si>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</si>
  <si>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</si>
  <si>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</si>
  <si>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</si>
  <si>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</si>
  <si>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</si>
  <si>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</si>
  <si>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</si>
  <si>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</si>
  <si>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</si>
  <si>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</si>
  <si>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</si>
  <si>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</si>
  <si>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</si>
  <si>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</si>
  <si>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</si>
  <si>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</si>
  <si>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</si>
  <si>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</si>
  <si>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</si>
  <si>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</si>
  <si>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</si>
  <si>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</si>
  <si>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</si>
  <si>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</si>
  <si>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</si>
  <si>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</si>
  <si>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</si>
  <si>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</si>
  <si>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</si>
  <si>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</si>
  <si>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</si>
  <si>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</si>
  <si>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</si>
  <si>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</si>
  <si>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</si>
  <si>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</si>
  <si>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</si>
  <si>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</si>
  <si>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</si>
  <si>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</si>
  <si>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</si>
  <si>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</si>
  <si>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</si>
  <si>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</si>
  <si>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</si>
  <si>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</si>
  <si>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</si>
  <si>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</si>
  <si>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</si>
  <si>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</si>
  <si>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</si>
  <si>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</si>
  <si>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</si>
  <si>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</si>
  <si>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</si>
  <si>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</si>
  <si>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</si>
  <si>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</si>
  <si>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</si>
  <si>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</si>
  <si>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</si>
  <si>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</si>
  <si>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</si>
  <si>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</si>
  <si>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</si>
  <si>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</si>
  <si>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</si>
  <si>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</si>
  <si>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</si>
  <si>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</si>
  <si>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</si>
  <si>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</si>
  <si>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</si>
  <si>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</si>
  <si>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</si>
  <si>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</si>
  <si>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</si>
  <si>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</si>
  <si>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</si>
  <si>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</si>
  <si>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</si>
  <si>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</si>
  <si>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</si>
  <si>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</si>
  <si>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</si>
  <si>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</si>
  <si>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</si>
  <si>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</si>
  <si>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</si>
  <si>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</si>
  <si>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</si>
  <si>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</si>
  <si>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</si>
  <si>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</si>
  <si>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</si>
  <si>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</si>
  <si>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</si>
  <si>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</si>
  <si>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</si>
  <si>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</si>
  <si>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</si>
  <si>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</si>
  <si>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</si>
  <si>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</si>
  <si>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</si>
  <si>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</si>
  <si>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</si>
  <si>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</si>
  <si>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</si>
  <si>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</si>
  <si>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</si>
  <si>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</si>
  <si>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</si>
  <si>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</si>
  <si>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</si>
  <si>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</si>
  <si>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</si>
  <si>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</si>
  <si>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</si>
  <si>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</si>
  <si>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</si>
  <si>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</si>
  <si>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</si>
  <si>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</si>
  <si>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</si>
  <si>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</si>
  <si>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</si>
  <si>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</si>
  <si>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</si>
  <si>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</si>
  <si>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</si>
  <si>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</si>
  <si>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</si>
  <si>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</si>
  <si>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</si>
  <si>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</si>
  <si>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</si>
  <si>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</si>
  <si>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</si>
  <si>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</si>
  <si>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</si>
  <si>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</si>
  <si>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</si>
  <si>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</si>
  <si>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</si>
  <si>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</si>
  <si>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</si>
  <si>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</si>
  <si>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</si>
  <si>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</si>
  <si>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</si>
  <si>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</si>
  <si>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</si>
  <si>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</si>
  <si>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</si>
  <si>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</si>
  <si>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</si>
  <si>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</si>
  <si>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</si>
  <si>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</si>
  <si>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</si>
  <si>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</si>
  <si>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</si>
  <si>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</si>
  <si>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</si>
  <si>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</si>
  <si>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</si>
  <si>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</si>
  <si>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</si>
  <si>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</si>
  <si>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</si>
  <si>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</si>
  <si>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</si>
  <si>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</si>
  <si>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</si>
  <si>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</si>
  <si>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</si>
  <si>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</si>
  <si>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</si>
  <si>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</si>
  <si>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</si>
  <si>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</si>
  <si>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</si>
  <si>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</si>
  <si>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</si>
  <si>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</si>
  <si>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</si>
  <si>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</si>
  <si>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</si>
  <si>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</si>
  <si>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</si>
  <si>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</si>
  <si>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</si>
  <si>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</si>
  <si>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</si>
  <si>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</si>
  <si>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</si>
  <si>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</si>
  <si>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</si>
  <si>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</si>
  <si>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</si>
  <si>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</si>
  <si>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</si>
  <si>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</si>
  <si>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</si>
  <si>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</si>
  <si>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</si>
  <si>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</si>
  <si>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</si>
  <si>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</si>
  <si>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</si>
  <si>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</si>
  <si>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</si>
  <si>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</si>
  <si>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</si>
  <si>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</si>
  <si>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</si>
  <si>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</si>
  <si>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</si>
  <si>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</si>
  <si>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</si>
  <si>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</si>
  <si>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</si>
  <si>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</si>
  <si>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</si>
  <si>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</si>
  <si>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</si>
  <si>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</si>
  <si>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</si>
  <si>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</si>
  <si>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</si>
  <si>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</si>
  <si>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</si>
  <si>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</si>
  <si>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</si>
  <si>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</si>
  <si>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</si>
  <si>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</si>
  <si>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</si>
  <si>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</si>
  <si>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</si>
  <si>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</si>
  <si>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</si>
  <si>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</si>
  <si>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</si>
  <si>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</si>
  <si>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</si>
  <si>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</si>
  <si>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</si>
  <si>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</si>
  <si>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</si>
  <si>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</si>
  <si>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</si>
  <si>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</si>
  <si>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</si>
  <si>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</si>
  <si>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</si>
  <si>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</si>
  <si>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</si>
  <si>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</si>
  <si>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</si>
  <si>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</si>
  <si>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</si>
  <si>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</si>
  <si>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</si>
  <si>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</si>
  <si>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</si>
  <si>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</si>
  <si>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</si>
  <si>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</si>
  <si>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</si>
  <si>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</si>
  <si>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</si>
  <si>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</si>
  <si>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</si>
  <si>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</si>
  <si>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</si>
  <si>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</si>
  <si>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</si>
  <si>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</si>
  <si>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</si>
  <si>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</si>
  <si>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</si>
  <si>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</si>
  <si>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</si>
  <si>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</si>
  <si>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</si>
  <si>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</si>
  <si>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</si>
  <si>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</si>
  <si>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</si>
  <si>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</si>
  <si>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</si>
  <si>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</si>
  <si>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</si>
  <si>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</si>
  <si>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</si>
  <si>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</si>
  <si>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</si>
  <si>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</si>
  <si>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</si>
  <si>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</si>
  <si>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</si>
  <si>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</si>
  <si>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</si>
  <si>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</si>
  <si>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</si>
  <si>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</si>
  <si>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</si>
  <si>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</si>
  <si>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</si>
  <si>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</si>
  <si>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</si>
  <si>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</si>
  <si>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</si>
  <si>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</si>
  <si>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</si>
  <si>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</si>
  <si>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</si>
  <si>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</si>
  <si>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</si>
  <si>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</si>
  <si>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</si>
  <si>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</si>
  <si>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</si>
  <si>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</si>
  <si>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</si>
  <si>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</si>
  <si>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</si>
  <si>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</si>
  <si>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</si>
  <si>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</si>
  <si>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</si>
  <si>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</si>
  <si>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</si>
  <si>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</si>
  <si>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</si>
  <si>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</si>
  <si>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</si>
  <si>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</si>
  <si>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</si>
  <si>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</si>
  <si>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</si>
  <si>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</si>
  <si>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</si>
  <si>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</si>
  <si>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</si>
  <si>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</si>
  <si>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</si>
  <si>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</si>
  <si>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</si>
  <si>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</si>
  <si>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</si>
  <si>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</si>
  <si>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</si>
  <si>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</si>
  <si>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</si>
  <si>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</si>
  <si>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</si>
  <si>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</si>
  <si>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</si>
  <si>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</si>
  <si>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</si>
  <si>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</si>
  <si>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</si>
  <si>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</si>
  <si>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</si>
  <si>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</si>
  <si>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</si>
  <si>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</si>
  <si>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</si>
  <si>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</si>
  <si>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</si>
  <si>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</si>
  <si>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</si>
  <si>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</si>
  <si>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</si>
  <si>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</si>
  <si>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</si>
  <si>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</si>
  <si>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</si>
  <si>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</si>
  <si>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</si>
  <si>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</si>
  <si>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</si>
  <si>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</si>
  <si>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</si>
  <si>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</si>
  <si>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</si>
  <si>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</si>
  <si>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</si>
  <si>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</si>
  <si>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</si>
  <si>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</si>
  <si>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</si>
  <si>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</si>
  <si>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</si>
  <si>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</si>
  <si>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</si>
  <si>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</si>
  <si>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</si>
  <si>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</si>
  <si>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</si>
  <si>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</si>
  <si>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</si>
  <si>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</si>
  <si>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</si>
  <si>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</si>
  <si>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</si>
  <si>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</si>
  <si>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</si>
  <si>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</si>
  <si>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</si>
  <si>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</si>
  <si>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</si>
  <si>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</si>
  <si>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</si>
  <si>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</si>
  <si>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</si>
  <si>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</si>
  <si>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</si>
  <si>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</si>
  <si>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</si>
  <si>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</si>
  <si>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</si>
  <si>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</si>
  <si>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</si>
  <si>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</si>
  <si>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</si>
  <si>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</si>
  <si>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</si>
  <si>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</si>
  <si>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</si>
  <si>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</si>
  <si>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</si>
  <si>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</si>
  <si>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</si>
  <si>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</si>
  <si>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</si>
  <si>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</si>
  <si>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</si>
  <si>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</si>
  <si>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</si>
  <si>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</si>
  <si>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</si>
  <si>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</si>
  <si>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</si>
  <si>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</si>
  <si>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</si>
  <si>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</si>
  <si>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</si>
  <si>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</si>
  <si>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</si>
  <si>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</si>
  <si>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</si>
  <si>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</si>
  <si>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</si>
  <si>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</si>
  <si>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</si>
  <si>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</si>
  <si>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</si>
  <si>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</si>
  <si>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</si>
  <si>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</si>
  <si>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</si>
  <si>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</si>
  <si>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</si>
  <si>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</si>
  <si>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</si>
  <si>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</si>
  <si>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</si>
  <si>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</si>
  <si>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</si>
  <si>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</si>
  <si>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</si>
  <si>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</si>
  <si>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</si>
  <si>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</si>
  <si>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</si>
  <si>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</si>
  <si>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</si>
  <si>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</si>
  <si>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</si>
  <si>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</si>
  <si>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</si>
  <si>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</si>
  <si>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</si>
  <si>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</si>
  <si>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</si>
  <si>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</si>
  <si>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</si>
  <si>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</si>
  <si>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</si>
  <si>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</si>
  <si>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</si>
  <si>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</si>
  <si>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</si>
  <si>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</si>
  <si>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</si>
  <si>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</si>
  <si>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</si>
  <si>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</si>
  <si>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</si>
  <si>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</si>
  <si>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</si>
  <si>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</si>
  <si>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</si>
  <si>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</si>
  <si>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</si>
  <si>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</si>
  <si>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</si>
  <si>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</si>
  <si>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</si>
  <si>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</si>
  <si>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</si>
  <si>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</si>
  <si>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</si>
  <si>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</si>
  <si>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</si>
  <si>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</si>
  <si>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</si>
  <si>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</si>
  <si>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</si>
  <si>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</si>
  <si>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</si>
  <si>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</si>
  <si>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</si>
  <si>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</si>
  <si>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</si>
  <si>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</si>
  <si>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</si>
  <si>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</si>
  <si>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</si>
  <si>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</si>
  <si>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</si>
  <si>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</si>
  <si>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</si>
  <si>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</si>
  <si>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</si>
  <si>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</si>
  <si>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</si>
  <si>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</si>
  <si>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</si>
  <si>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</si>
  <si>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</si>
  <si>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</si>
  <si>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</si>
  <si>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</si>
  <si>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</si>
  <si>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</si>
  <si>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</si>
  <si>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</si>
  <si>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</si>
  <si>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</si>
  <si>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</si>
  <si>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</si>
  <si>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</si>
  <si>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</si>
  <si>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</si>
  <si>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</si>
  <si>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</si>
  <si>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</si>
  <si>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</si>
  <si>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</si>
  <si>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</si>
  <si>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</si>
  <si>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</si>
  <si>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</si>
  <si>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</si>
  <si>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</si>
  <si>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</si>
  <si>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</si>
  <si>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</si>
  <si>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</si>
  <si>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</si>
  <si>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</si>
  <si>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</si>
  <si>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</si>
  <si>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</si>
  <si>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</si>
  <si>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</si>
  <si>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</si>
  <si>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</si>
  <si>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</si>
  <si>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</si>
  <si>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</si>
  <si>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</si>
  <si>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</si>
  <si>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</si>
  <si>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</si>
  <si>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</si>
  <si>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</si>
  <si>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</si>
  <si>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</si>
  <si>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</si>
  <si>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</si>
  <si>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</si>
  <si>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</si>
  <si>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</si>
  <si>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</si>
  <si>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</si>
  <si>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</si>
  <si>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</si>
  <si>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</si>
  <si>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</si>
  <si>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</si>
  <si>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</si>
  <si>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</si>
  <si>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</si>
  <si>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</si>
  <si>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</si>
  <si>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</si>
  <si>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</si>
  <si>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</si>
  <si>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</si>
  <si>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</si>
  <si>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</si>
  <si>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</si>
  <si>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</si>
  <si>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</si>
  <si>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</si>
  <si>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</si>
  <si>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</si>
  <si>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</si>
  <si>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</si>
  <si>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</si>
  <si>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</si>
  <si>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</si>
  <si>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</si>
  <si>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</si>
  <si>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</si>
  <si>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</si>
  <si>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</si>
  <si>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</si>
  <si>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</si>
  <si>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</si>
  <si>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</si>
  <si>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</si>
  <si>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</si>
  <si>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</si>
  <si>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</si>
  <si>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</si>
  <si>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</si>
  <si>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</si>
  <si>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</si>
  <si>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</si>
  <si>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</si>
  <si>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</si>
  <si>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</si>
  <si>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</si>
  <si>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</si>
  <si>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</si>
  <si>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</si>
  <si>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</si>
  <si>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</si>
  <si>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</si>
  <si>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</si>
  <si>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</si>
  <si>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</si>
  <si>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</si>
  <si>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</si>
  <si>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</si>
  <si>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</si>
  <si>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</si>
  <si>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</si>
  <si>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</si>
  <si>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</si>
  <si>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</si>
  <si>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</si>
  <si>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</si>
  <si>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</si>
  <si>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</si>
  <si>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</si>
  <si>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</si>
  <si>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</si>
  <si>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</si>
  <si>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</si>
  <si>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</si>
  <si>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</si>
  <si>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</si>
  <si>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</si>
  <si>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</si>
  <si>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</si>
  <si>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</si>
  <si>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</si>
  <si>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</si>
  <si>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</si>
  <si>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</si>
  <si>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</si>
  <si>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</si>
  <si>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</si>
  <si>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</si>
  <si>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</si>
  <si>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</si>
  <si>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</si>
  <si>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</si>
  <si>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</si>
  <si>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</si>
  <si>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</si>
  <si>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</si>
  <si>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</si>
  <si>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</si>
  <si>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</si>
  <si>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</si>
  <si>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</si>
  <si>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</si>
  <si>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</si>
  <si>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</si>
  <si>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</si>
  <si>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</si>
  <si>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</si>
  <si>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</si>
  <si>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</si>
  <si>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</si>
  <si>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</si>
  <si>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</si>
  <si>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</si>
  <si>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</si>
  <si>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</si>
  <si>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</si>
  <si>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</si>
  <si>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</si>
  <si>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</si>
  <si>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</si>
  <si>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</si>
  <si>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</si>
  <si>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</si>
  <si>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</si>
  <si>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</si>
  <si>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</si>
  <si>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</si>
  <si>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</si>
  <si>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</si>
  <si>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</si>
  <si>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</si>
  <si>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</si>
  <si>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</si>
  <si>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</si>
  <si>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</si>
  <si>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</si>
  <si>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</si>
  <si>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</si>
  <si>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</si>
  <si>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</si>
  <si>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</si>
  <si>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</si>
  <si>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</si>
  <si>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</si>
  <si>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</si>
  <si>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</si>
  <si>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</si>
  <si>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</si>
  <si>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</si>
  <si>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</si>
  <si>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</si>
  <si>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</si>
  <si>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</si>
  <si>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</si>
  <si>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</si>
  <si>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</si>
  <si>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</si>
  <si>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</si>
  <si>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</si>
  <si>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</si>
  <si>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</si>
  <si>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</si>
  <si>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</si>
  <si>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</si>
  <si>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</si>
  <si>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</si>
  <si>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</si>
  <si>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</si>
  <si>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</si>
  <si>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</si>
  <si>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</si>
  <si>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</si>
  <si>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</si>
  <si>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</si>
  <si>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</si>
  <si>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</si>
  <si>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</si>
  <si>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</si>
  <si>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</si>
  <si>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</si>
  <si>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</si>
  <si>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</si>
  <si>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</si>
  <si>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</si>
  <si>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</si>
  <si>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</si>
  <si>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</si>
  <si>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</si>
  <si>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</si>
  <si>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</si>
  <si>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</si>
  <si>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</si>
  <si>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</si>
  <si>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</si>
  <si>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</si>
  <si>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</si>
  <si>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</si>
  <si>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</si>
  <si>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</si>
  <si>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</si>
  <si>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</si>
  <si>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</si>
  <si>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</si>
  <si>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</si>
  <si>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</si>
  <si>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</si>
  <si>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</si>
  <si>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</si>
  <si>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</si>
  <si>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</si>
  <si>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</si>
  <si>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</si>
  <si>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</si>
  <si>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</si>
  <si>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</si>
  <si>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</si>
  <si>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</si>
  <si>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</si>
  <si>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</si>
  <si>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</si>
  <si>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</si>
  <si>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</si>
  <si>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</si>
  <si>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</si>
  <si>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</si>
  <si>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</si>
  <si>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</si>
  <si>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</si>
  <si>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</si>
  <si>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</si>
  <si>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</si>
  <si>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</si>
  <si>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</si>
  <si>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</si>
  <si>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</si>
  <si>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</si>
  <si>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</si>
  <si>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</si>
  <si>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</si>
  <si>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</si>
  <si>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</si>
  <si>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</si>
  <si>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</si>
  <si>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</si>
  <si>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</si>
  <si>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</si>
  <si>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</si>
  <si>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</si>
  <si>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</si>
  <si>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</si>
  <si>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</si>
  <si>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</si>
  <si>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</si>
  <si>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</si>
  <si>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</si>
  <si>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</si>
  <si>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</si>
  <si>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</si>
  <si>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</si>
  <si>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</si>
  <si>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</si>
  <si>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</si>
  <si>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</si>
  <si>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</si>
  <si>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</si>
  <si>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</si>
  <si>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</si>
  <si>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</si>
  <si>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</si>
  <si>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</si>
  <si>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</si>
  <si>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</si>
  <si>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</si>
  <si>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</si>
  <si>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</si>
  <si>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</si>
  <si>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</si>
  <si>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</si>
  <si>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</si>
  <si>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</si>
  <si>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</si>
  <si>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</si>
  <si>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</si>
  <si>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</si>
  <si>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</si>
  <si>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</si>
  <si>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</si>
  <si>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</si>
  <si>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</si>
  <si>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</si>
  <si>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</si>
  <si>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</si>
  <si>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</si>
  <si>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</si>
  <si>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</si>
  <si>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</si>
  <si>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</si>
  <si>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</si>
  <si>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</si>
  <si>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</si>
  <si>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</si>
  <si>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</si>
  <si>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</si>
  <si>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</si>
  <si>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</si>
  <si>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</si>
  <si>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</si>
  <si>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</si>
  <si>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</si>
  <si>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</si>
  <si>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</si>
  <si>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</si>
  <si>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</si>
  <si>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</si>
  <si>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</si>
  <si>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</si>
  <si>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</si>
  <si>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</si>
  <si>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</si>
  <si>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</si>
  <si>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</si>
  <si>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</si>
  <si>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</si>
  <si>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</si>
  <si>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</si>
  <si>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</si>
  <si>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</si>
  <si>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</si>
  <si>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</si>
  <si>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</si>
  <si>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</si>
  <si>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</si>
  <si>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</si>
  <si>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</si>
  <si>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</si>
  <si>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</si>
  <si>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</si>
  <si>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</si>
  <si>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</si>
  <si>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</si>
  <si>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</si>
  <si>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</si>
  <si>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</si>
  <si>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</si>
  <si>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</si>
  <si>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</si>
  <si>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</si>
  <si>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</si>
  <si>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</si>
  <si>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</si>
  <si>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</si>
  <si>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</si>
  <si>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</si>
  <si>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</si>
  <si>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</si>
  <si>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</si>
  <si>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</si>
  <si>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</si>
  <si>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</si>
  <si>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</si>
  <si>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</si>
  <si>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</si>
  <si>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</si>
  <si>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</si>
  <si>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</si>
  <si>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</si>
  <si>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</si>
  <si>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</si>
  <si>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</si>
  <si>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</si>
  <si>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</si>
  <si>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</si>
  <si>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</si>
  <si>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</si>
  <si>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</si>
  <si>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</si>
  <si>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</si>
  <si>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</si>
  <si>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</si>
  <si>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</si>
  <si>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</si>
  <si>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</si>
  <si>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</si>
  <si>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</si>
  <si>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</si>
  <si>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</si>
  <si>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</si>
  <si>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</si>
  <si>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</si>
  <si>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</si>
  <si>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</si>
  <si>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</si>
  <si>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</si>
  <si>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</si>
  <si>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</si>
  <si>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</si>
  <si>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</si>
  <si>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</si>
  <si>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</si>
  <si>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</si>
  <si>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</si>
  <si>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</si>
  <si>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</si>
  <si>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</si>
  <si>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</si>
  <si>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</si>
  <si>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</si>
  <si>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</si>
  <si>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</si>
  <si>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</si>
  <si>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</si>
  <si>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</si>
  <si>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</si>
  <si>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</si>
  <si>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</si>
  <si>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</si>
  <si>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</si>
  <si>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</si>
  <si>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</si>
  <si>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</si>
  <si>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</si>
  <si>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</si>
  <si>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</si>
  <si>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</si>
  <si>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</si>
  <si>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</si>
  <si>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</si>
  <si>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</si>
  <si>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</si>
  <si>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</si>
  <si>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</si>
  <si>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</si>
  <si>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</si>
  <si>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</si>
  <si>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</si>
  <si>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</si>
  <si>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</si>
  <si>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</si>
  <si>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</si>
  <si>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</si>
  <si>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</si>
  <si>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</si>
  <si>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</si>
  <si>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</si>
  <si>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</si>
  <si>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</si>
  <si>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</si>
  <si>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</si>
  <si>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</si>
  <si>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</si>
  <si>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</si>
  <si>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</si>
  <si>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</si>
  <si>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</si>
  <si>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</si>
  <si>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</si>
  <si>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</si>
  <si>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</si>
  <si>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</si>
  <si>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</si>
  <si>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</si>
  <si>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</si>
  <si>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</si>
  <si>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</si>
  <si>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</si>
  <si>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</si>
  <si>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</si>
  <si>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</si>
  <si>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</si>
  <si>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</si>
  <si>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</si>
  <si>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</si>
  <si>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</si>
  <si>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</si>
  <si>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</si>
  <si>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</si>
  <si>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</si>
  <si>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</si>
  <si>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</si>
  <si>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</si>
  <si>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</si>
  <si>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</si>
  <si>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</si>
  <si>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</si>
  <si>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</si>
  <si>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</si>
  <si>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</si>
  <si>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</si>
  <si>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</si>
  <si>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</si>
  <si>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</si>
  <si>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</si>
  <si>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</si>
  <si>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</si>
  <si>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</si>
  <si>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</si>
  <si>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</si>
  <si>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</si>
  <si>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</si>
  <si>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</si>
  <si>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</si>
  <si>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</si>
  <si>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</si>
  <si>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</si>
  <si>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</si>
  <si>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</si>
  <si>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</si>
  <si>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</si>
  <si>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</si>
  <si>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</si>
  <si>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</si>
  <si>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</si>
  <si>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</si>
  <si>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</si>
  <si>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</si>
  <si>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</si>
  <si>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</si>
  <si>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</si>
  <si>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</si>
  <si>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</si>
  <si>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</si>
  <si>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</si>
  <si>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</si>
  <si>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</si>
  <si>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</si>
  <si>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</si>
  <si>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</si>
  <si>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</si>
  <si>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</si>
  <si>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</si>
  <si>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</si>
  <si>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</si>
  <si>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</si>
  <si>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</si>
  <si>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</si>
  <si>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</si>
  <si>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</si>
  <si>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</si>
  <si>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</si>
  <si>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</si>
  <si>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</si>
  <si>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</si>
  <si>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</si>
  <si>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</si>
  <si>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</si>
  <si>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</si>
  <si>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</si>
  <si>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</si>
  <si>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</si>
  <si>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</si>
  <si>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</si>
  <si>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</si>
  <si>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</si>
  <si>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</si>
  <si>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</si>
  <si>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</si>
  <si>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</si>
  <si>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</si>
  <si>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</si>
  <si>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</si>
  <si>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</si>
  <si>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</si>
  <si>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</si>
  <si>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</si>
  <si>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</si>
  <si>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</si>
  <si>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</si>
  <si>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</si>
  <si>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</si>
  <si>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</si>
  <si>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</si>
  <si>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</si>
  <si>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</si>
  <si>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</si>
  <si>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</si>
  <si>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</si>
  <si>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</si>
  <si>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</si>
  <si>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</si>
  <si>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</si>
  <si>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</si>
  <si>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</si>
  <si>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</si>
  <si>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</si>
  <si>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</si>
  <si>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</si>
  <si>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</si>
  <si>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</si>
  <si>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</si>
  <si>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</si>
  <si>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</si>
  <si>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</si>
  <si>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</si>
  <si>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</si>
  <si>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</si>
  <si>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</si>
  <si>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</si>
  <si>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</si>
  <si>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</si>
  <si>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</si>
  <si>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</si>
  <si>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</si>
  <si>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</si>
  <si>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</si>
  <si>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</si>
  <si>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</si>
  <si>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</si>
  <si>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</si>
  <si>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</si>
  <si>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</si>
  <si>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</si>
  <si>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</si>
  <si>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</si>
  <si>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</si>
  <si>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</si>
  <si>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</si>
  <si>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</si>
  <si>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</si>
  <si>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</si>
  <si>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</si>
  <si>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</si>
  <si>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</si>
  <si>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</si>
  <si>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</si>
  <si>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</si>
  <si>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</si>
  <si>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</si>
  <si>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</si>
  <si>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</si>
  <si>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</si>
  <si>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</si>
  <si>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</si>
  <si>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</si>
  <si>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</si>
  <si>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</si>
  <si>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</si>
  <si>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</si>
  <si>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</si>
  <si>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</si>
  <si>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</si>
  <si>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</si>
  <si>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</si>
  <si>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</si>
  <si>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</si>
  <si>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</si>
  <si>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</si>
  <si>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</si>
  <si>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</si>
  <si>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</si>
  <si>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</si>
  <si>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</si>
  <si>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</si>
  <si>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</si>
  <si>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</si>
  <si>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</si>
  <si>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</si>
  <si>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</si>
  <si>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</si>
  <si>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</si>
  <si>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</si>
  <si>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</si>
  <si>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</si>
  <si>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</si>
  <si>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</si>
  <si>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</si>
  <si>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</si>
  <si>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</si>
  <si>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</si>
  <si>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</si>
  <si>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</si>
  <si>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</si>
  <si>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</si>
  <si>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</si>
  <si>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</si>
  <si>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</si>
  <si>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</si>
  <si>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</si>
  <si>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</si>
  <si>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</si>
  <si>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</si>
  <si>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</si>
  <si>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</si>
  <si>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</si>
  <si>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</si>
  <si>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</si>
  <si>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</si>
  <si>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</si>
  <si>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</si>
  <si>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</si>
  <si>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</si>
  <si>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</si>
  <si>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</si>
  <si>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</si>
  <si>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</si>
  <si>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</si>
  <si>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</si>
  <si>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</si>
  <si>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</si>
  <si>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</si>
  <si>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</si>
  <si>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</si>
  <si>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</si>
  <si>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</si>
  <si>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</si>
  <si>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</si>
  <si>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</si>
  <si>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</si>
  <si>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</si>
  <si>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</si>
  <si>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</si>
  <si>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</si>
  <si>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</si>
  <si>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</si>
  <si>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</si>
  <si>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</si>
  <si>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</si>
  <si>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</si>
  <si>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</si>
  <si>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</si>
  <si>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</si>
  <si>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</si>
  <si>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</si>
  <si>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</si>
  <si>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</si>
  <si>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</si>
  <si>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</si>
  <si>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</si>
  <si>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</si>
  <si>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</si>
  <si>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</si>
  <si>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</si>
  <si>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</si>
  <si>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</si>
  <si>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</si>
  <si>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</si>
  <si>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</si>
  <si>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</si>
  <si>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</si>
  <si>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</si>
  <si>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</si>
  <si>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</si>
  <si>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</si>
  <si>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</si>
  <si>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</si>
  <si>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</si>
  <si>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</si>
  <si>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</si>
  <si>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</si>
  <si>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</si>
  <si>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</si>
  <si>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</si>
  <si>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</si>
  <si>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</si>
  <si>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</si>
  <si>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</si>
  <si>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</si>
  <si>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</si>
  <si>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</si>
  <si>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</si>
  <si>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</si>
  <si>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</si>
  <si>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</si>
  <si>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</si>
  <si>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</si>
  <si>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</si>
  <si>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</si>
  <si>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</si>
  <si>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</si>
  <si>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</si>
  <si>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</si>
  <si>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</si>
  <si>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</si>
  <si>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</si>
  <si>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</si>
  <si>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</si>
  <si>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</si>
  <si>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</si>
  <si>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</si>
  <si>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</si>
  <si>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</si>
  <si>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</si>
  <si>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</si>
  <si>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</si>
  <si>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</si>
  <si>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</si>
  <si>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</si>
  <si>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</si>
  <si>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</si>
  <si>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</si>
  <si>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</si>
  <si>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</si>
  <si>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</si>
  <si>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</si>
  <si>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</si>
  <si>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</si>
  <si>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</si>
  <si>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</si>
  <si>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</si>
  <si>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</si>
  <si>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</si>
  <si>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</si>
  <si>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</si>
  <si>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</si>
  <si>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</si>
  <si>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</si>
  <si>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</si>
  <si>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</si>
  <si>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</si>
  <si>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</si>
  <si>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</si>
  <si>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</si>
  <si>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</si>
  <si>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</si>
  <si>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</si>
  <si>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</si>
  <si>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</si>
  <si>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</si>
  <si>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</si>
  <si>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</si>
  <si>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</si>
  <si>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</si>
  <si>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</si>
  <si>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</si>
  <si>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</si>
  <si>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</si>
  <si>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</si>
  <si>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</si>
  <si>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</si>
  <si>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</si>
  <si>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</si>
  <si>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</si>
  <si>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</si>
  <si>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</si>
  <si>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</si>
  <si>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</si>
  <si>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</si>
  <si>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</si>
  <si>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</si>
  <si>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</si>
  <si>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</si>
  <si>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</si>
  <si>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</si>
  <si>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</si>
  <si>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</si>
  <si>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</si>
  <si>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</si>
  <si>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</si>
  <si>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</si>
  <si>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</si>
  <si>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</si>
  <si>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</si>
  <si>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</si>
  <si>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</si>
  <si>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</si>
  <si>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</si>
  <si>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</si>
  <si>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</si>
  <si>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</si>
  <si>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</si>
  <si>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</si>
  <si>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</si>
  <si>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</si>
  <si>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</si>
  <si>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</si>
  <si>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</si>
  <si>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</si>
  <si>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</si>
  <si>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</si>
  <si>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</si>
  <si>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</si>
  <si>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</si>
  <si>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</si>
  <si>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</si>
  <si>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</si>
  <si>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</si>
  <si>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</si>
  <si>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</si>
  <si>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</si>
  <si>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</si>
  <si>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</si>
  <si>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</si>
  <si>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</si>
  <si>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</si>
  <si>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</si>
  <si>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</si>
  <si>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</si>
  <si>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</si>
  <si>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</si>
  <si>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</si>
  <si>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</si>
  <si>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</si>
  <si>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</si>
  <si>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</si>
  <si>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</si>
  <si>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</si>
  <si>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</si>
  <si>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</si>
  <si>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</si>
  <si>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</si>
  <si>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</si>
  <si>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</si>
  <si>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</si>
  <si>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</si>
  <si>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</si>
  <si>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</si>
  <si>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</si>
  <si>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</si>
  <si>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</si>
  <si>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</si>
  <si>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</si>
  <si>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</si>
  <si>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</si>
  <si>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</si>
  <si>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</si>
  <si>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</si>
  <si>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</si>
  <si>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</si>
  <si>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</si>
  <si>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</si>
  <si>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</si>
  <si>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</si>
  <si>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</si>
  <si>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</si>
  <si>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</si>
  <si>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</si>
  <si>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</si>
  <si>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</si>
  <si>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</si>
  <si>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</si>
  <si>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</si>
  <si>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</si>
  <si>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</si>
  <si>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</si>
  <si>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</si>
  <si>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</si>
  <si>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</si>
  <si>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</si>
  <si>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</si>
  <si>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</si>
  <si>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</si>
  <si>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</si>
  <si>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</si>
  <si>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</si>
  <si>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</si>
  <si>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</si>
  <si>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</si>
  <si>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</si>
  <si>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</si>
  <si>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</si>
  <si>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</si>
  <si>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</si>
  <si>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</si>
  <si>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</si>
  <si>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</si>
  <si>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</si>
  <si>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</si>
  <si>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</si>
  <si>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</si>
  <si>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</si>
  <si>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</si>
  <si>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</si>
  <si>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</si>
  <si>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</si>
  <si>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</si>
  <si>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</si>
  <si>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</si>
  <si>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</si>
  <si>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</si>
  <si>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</si>
  <si>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</si>
  <si>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</si>
  <si>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</si>
  <si>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</si>
  <si>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</si>
  <si>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</si>
  <si>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</si>
  <si>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</si>
  <si>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</si>
  <si>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</si>
  <si>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</si>
  <si>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</si>
  <si>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</si>
  <si>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</si>
  <si>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</si>
  <si>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</si>
  <si>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</si>
  <si>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</si>
  <si>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</si>
  <si>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</si>
  <si>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</si>
  <si>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</si>
  <si>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</si>
  <si>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</si>
  <si>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</si>
  <si>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</si>
  <si>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</si>
  <si>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</si>
  <si>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</si>
  <si>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</si>
  <si>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</si>
  <si>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</si>
  <si>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</si>
  <si>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</si>
  <si>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</si>
  <si>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</si>
  <si>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</si>
  <si>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</si>
  <si>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</si>
  <si>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</si>
  <si>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</si>
  <si>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</si>
  <si>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</si>
  <si>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</si>
  <si>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</si>
  <si>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</si>
  <si>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</si>
  <si>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</si>
  <si>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</si>
  <si>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</si>
  <si>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</si>
  <si>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</si>
  <si>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</si>
  <si>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</si>
  <si>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</si>
  <si>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</si>
  <si>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</si>
  <si>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</si>
  <si>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</si>
  <si>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</si>
  <si>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</si>
  <si>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</si>
  <si>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</si>
  <si>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</si>
  <si>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</si>
  <si>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</si>
  <si>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</si>
  <si>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</si>
  <si>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</si>
  <si>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</si>
  <si>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</si>
  <si>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</si>
  <si>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</si>
  <si>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</si>
  <si>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</si>
  <si>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</si>
  <si>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</si>
  <si>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</si>
  <si>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</si>
  <si>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</si>
  <si>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</si>
  <si>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</si>
  <si>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</si>
  <si>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</si>
  <si>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</si>
  <si>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</si>
  <si>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</si>
  <si>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</si>
  <si>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</si>
  <si>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</si>
  <si>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</si>
  <si>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</si>
  <si>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</si>
  <si>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</si>
  <si>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</si>
  <si>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</si>
  <si>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</si>
  <si>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</si>
  <si>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</si>
  <si>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</si>
  <si>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</si>
  <si>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</si>
  <si>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</si>
  <si>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</si>
  <si>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</si>
  <si>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</si>
  <si>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</si>
  <si>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</si>
  <si>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</si>
  <si>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</si>
  <si>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</si>
  <si>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</si>
  <si>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</si>
  <si>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</si>
  <si>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</si>
  <si>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</si>
  <si>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</si>
  <si>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</si>
  <si>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</si>
  <si>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</si>
  <si>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</si>
  <si>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</si>
  <si>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</si>
  <si>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</si>
  <si>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</si>
  <si>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</si>
  <si>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</si>
  <si>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</si>
  <si>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</si>
  <si>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</si>
  <si>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</si>
  <si>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</si>
  <si>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</si>
  <si>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</si>
  <si>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</si>
  <si>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</si>
  <si>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</si>
  <si>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</si>
  <si>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</si>
  <si>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</si>
  <si>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</si>
  <si>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</si>
  <si>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</si>
  <si>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</si>
  <si>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</si>
  <si>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</si>
  <si>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</si>
  <si>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</si>
  <si>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</si>
  <si>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</si>
  <si>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</si>
  <si>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</si>
  <si>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</si>
  <si>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</si>
  <si>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</si>
  <si>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</si>
  <si>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</si>
  <si>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</si>
  <si>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</si>
  <si>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</si>
  <si>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</si>
  <si>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</si>
  <si>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</si>
  <si>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</si>
  <si>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</si>
  <si>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</si>
  <si>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</si>
  <si>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</si>
  <si>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</si>
  <si>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</si>
  <si>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</si>
  <si>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</si>
  <si>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</si>
  <si>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</si>
  <si>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</si>
  <si>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</si>
  <si>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</si>
  <si>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</si>
  <si>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</si>
  <si>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</si>
  <si>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</si>
  <si>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</si>
  <si>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</si>
  <si>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</si>
  <si>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</si>
  <si>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</si>
  <si>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</si>
  <si>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</si>
  <si>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</si>
  <si>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</si>
  <si>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</si>
  <si>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</si>
  <si>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</si>
  <si>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</si>
  <si>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</si>
  <si>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</si>
  <si>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</si>
  <si>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</si>
  <si>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</si>
  <si>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</si>
  <si>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</si>
  <si>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</si>
  <si>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</si>
  <si>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</si>
  <si>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</si>
  <si>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</si>
  <si>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</si>
  <si>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</si>
  <si>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</si>
  <si>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</si>
  <si>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</si>
  <si>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</si>
  <si>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</si>
  <si>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</si>
  <si>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</si>
  <si>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</si>
  <si>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</si>
  <si>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</si>
  <si>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</si>
  <si>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</si>
  <si>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</si>
  <si>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</si>
  <si>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</si>
  <si>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</si>
  <si>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</si>
  <si>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</si>
  <si>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</si>
  <si>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</si>
  <si>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</si>
  <si>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</si>
  <si>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</si>
  <si>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</si>
  <si>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</si>
  <si>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</si>
  <si>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</si>
  <si>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</si>
  <si>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</si>
  <si>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</si>
  <si>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</si>
  <si>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</si>
  <si>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</si>
  <si>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</si>
  <si>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</si>
  <si>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</si>
  <si>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</si>
  <si>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</si>
  <si>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</si>
  <si>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</si>
  <si>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</si>
  <si>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</si>
  <si>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</si>
  <si>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</si>
  <si>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</si>
  <si>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</si>
  <si>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</si>
  <si>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</si>
  <si>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</si>
  <si>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</si>
  <si>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</si>
  <si>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</si>
  <si>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</si>
  <si>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</si>
  <si>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</si>
  <si>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</si>
  <si>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</si>
  <si>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</si>
  <si>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</si>
  <si>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</si>
  <si>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</si>
  <si>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</si>
  <si>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</si>
  <si>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</si>
  <si>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</si>
  <si>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</si>
  <si>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</si>
  <si>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</si>
  <si>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</si>
  <si>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</si>
  <si>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</si>
  <si>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</si>
  <si>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</si>
  <si>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</si>
  <si>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</si>
  <si>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</si>
  <si>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</si>
  <si>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</si>
  <si>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</si>
  <si>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</si>
  <si>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</si>
  <si>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</si>
  <si>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</si>
  <si>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</si>
  <si>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</si>
  <si>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</si>
  <si>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</si>
  <si>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</si>
  <si>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</si>
  <si>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</si>
  <si>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</si>
  <si>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</si>
  <si>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</si>
  <si>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</si>
  <si>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</si>
  <si>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</si>
  <si>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</si>
  <si>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</si>
  <si>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</si>
  <si>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</si>
  <si>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</si>
  <si>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</si>
  <si>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</si>
  <si>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</si>
  <si>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</si>
  <si>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</si>
  <si>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</si>
  <si>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</si>
  <si>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</si>
  <si>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</si>
  <si>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</si>
  <si>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</si>
  <si>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</si>
  <si>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</si>
  <si>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</si>
  <si>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</si>
  <si>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</si>
  <si>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</si>
  <si>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</si>
  <si>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</si>
  <si>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</si>
  <si>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</si>
  <si>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</si>
  <si>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</si>
  <si>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</si>
  <si>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</si>
  <si>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</si>
  <si>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</si>
  <si>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</si>
  <si>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</si>
  <si>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</si>
  <si>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</si>
  <si>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</si>
  <si>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</si>
  <si>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</si>
  <si>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</si>
  <si>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</si>
  <si>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</si>
  <si>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</si>
  <si>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</si>
  <si>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</si>
  <si>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</si>
  <si>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</si>
  <si>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</si>
  <si>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</si>
  <si>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</si>
  <si>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</si>
  <si>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</si>
  <si>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</si>
  <si>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</si>
  <si>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</si>
  <si>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</si>
  <si>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</si>
  <si>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</si>
  <si>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</si>
  <si>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</si>
  <si>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</si>
  <si>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</si>
  <si>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</si>
  <si>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</si>
  <si>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</si>
  <si>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</si>
  <si>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</si>
  <si>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</si>
  <si>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</si>
  <si>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</si>
  <si>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</si>
  <si>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</si>
  <si>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</si>
  <si>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</si>
  <si>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</si>
  <si>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</si>
  <si>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</si>
  <si>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</si>
  <si>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</si>
  <si>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</si>
  <si>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</si>
  <si>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</si>
  <si>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</si>
  <si>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</si>
  <si>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</si>
  <si>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</si>
  <si>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</si>
  <si>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</si>
  <si>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</si>
  <si>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</si>
  <si>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</si>
  <si>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</si>
  <si>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</si>
  <si>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</si>
  <si>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</si>
  <si>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</si>
  <si>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</si>
  <si>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</si>
  <si>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</si>
  <si>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</si>
  <si>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</si>
  <si>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</si>
  <si>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</si>
  <si>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</si>
  <si>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</si>
  <si>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</si>
  <si>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</si>
  <si>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</si>
  <si>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</si>
  <si>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</si>
  <si>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</si>
  <si>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</si>
  <si>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</si>
  <si>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</si>
  <si>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</si>
  <si>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</si>
  <si>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</si>
  <si>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</si>
  <si>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</si>
  <si>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</si>
  <si>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</si>
  <si>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</si>
  <si>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</si>
  <si>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</si>
  <si>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</si>
  <si>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</si>
  <si>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</si>
  <si>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</si>
  <si>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</si>
  <si>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</si>
  <si>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</si>
  <si>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</si>
  <si>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</si>
  <si>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</si>
  <si>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</si>
  <si>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</si>
  <si>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</si>
  <si>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</si>
  <si>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</si>
  <si>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</si>
  <si>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</si>
  <si>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</si>
  <si>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</si>
  <si>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</si>
  <si>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</si>
  <si>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</si>
  <si>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</si>
  <si>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</si>
  <si>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</si>
  <si>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</si>
  <si>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</si>
  <si>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</si>
  <si>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</si>
  <si>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</si>
  <si>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</si>
  <si>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</si>
  <si>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</si>
  <si>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</si>
  <si>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</si>
  <si>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</si>
  <si>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</si>
  <si>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</si>
  <si>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</si>
  <si>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</si>
  <si>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</si>
  <si>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</si>
  <si>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</si>
  <si>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</si>
  <si>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</si>
  <si>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</si>
  <si>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</si>
  <si>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</si>
  <si>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</si>
  <si>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</si>
  <si>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</si>
  <si>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</si>
  <si>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</si>
  <si>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</si>
  <si>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</si>
  <si>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</si>
  <si>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</si>
  <si>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</si>
  <si>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</si>
  <si>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</si>
  <si>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</si>
  <si>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</si>
  <si>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</si>
  <si>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</si>
  <si>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</si>
  <si>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</si>
  <si>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</si>
  <si>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</si>
  <si>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</si>
  <si>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</si>
  <si>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</si>
  <si>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</si>
  <si>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</si>
  <si>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</si>
  <si>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</si>
  <si>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</si>
  <si>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</si>
  <si>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</si>
  <si>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</si>
  <si>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</si>
  <si>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</si>
  <si>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</si>
  <si>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</si>
  <si>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</si>
  <si>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</si>
  <si>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</si>
  <si>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</si>
  <si>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</si>
  <si>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</si>
  <si>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</si>
  <si>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</si>
  <si>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</si>
  <si>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</si>
  <si>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</si>
  <si>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</si>
  <si>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</si>
  <si>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</si>
  <si>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</si>
  <si>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</si>
  <si>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</si>
  <si>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</si>
  <si>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</si>
  <si>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</si>
  <si>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</si>
  <si>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</si>
  <si>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</si>
  <si>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</si>
  <si>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</si>
  <si>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</si>
  <si>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</si>
  <si>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</si>
  <si>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</si>
  <si>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</si>
  <si>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</si>
  <si>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</si>
  <si>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</si>
  <si>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</si>
  <si>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</si>
  <si>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</si>
  <si>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</si>
  <si>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</si>
  <si>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</si>
  <si>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</si>
  <si>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</si>
  <si>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</si>
  <si>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</si>
  <si>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</si>
  <si>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</si>
  <si>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</si>
  <si>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</si>
  <si>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</si>
  <si>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</si>
  <si>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</si>
  <si>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</si>
  <si>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</si>
  <si>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</si>
  <si>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</si>
  <si>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</si>
  <si>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</si>
  <si>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</si>
  <si>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</si>
  <si>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</si>
  <si>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</si>
  <si>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</si>
  <si>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</si>
  <si>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</si>
  <si>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</si>
  <si>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</si>
  <si>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</si>
  <si>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</si>
  <si>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</si>
  <si>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</si>
  <si>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</si>
  <si>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</si>
  <si>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</si>
  <si>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</si>
  <si>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</si>
  <si>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</si>
  <si>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</si>
  <si>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</si>
  <si>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</si>
  <si>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</si>
  <si>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</si>
  <si>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</si>
  <si>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</si>
  <si>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</si>
  <si>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</si>
  <si>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</si>
  <si>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</si>
  <si>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</si>
  <si>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</si>
  <si>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</si>
  <si>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</si>
  <si>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</si>
  <si>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</si>
  <si>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</si>
  <si>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</si>
  <si>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</si>
  <si>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</si>
  <si>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</si>
  <si>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</si>
  <si>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</si>
  <si>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</si>
  <si>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</si>
  <si>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</si>
  <si>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</si>
  <si>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</si>
  <si>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</si>
  <si>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</si>
  <si>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</si>
  <si>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</si>
  <si>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</si>
  <si>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</si>
  <si>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</si>
  <si>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</si>
  <si>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</si>
  <si>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</si>
  <si>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</si>
  <si>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</si>
  <si>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</si>
  <si>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</si>
  <si>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</si>
  <si>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</si>
  <si>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</si>
  <si>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</si>
  <si>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</si>
  <si>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</si>
  <si>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</si>
  <si>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</si>
  <si>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</si>
  <si>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</si>
  <si>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</si>
  <si>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</si>
  <si>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</si>
  <si>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</si>
  <si>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</si>
  <si>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</si>
  <si>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</si>
  <si>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</si>
  <si>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</si>
  <si>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</si>
  <si>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</si>
  <si>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</si>
  <si>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</si>
  <si>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</si>
  <si>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</si>
  <si>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</si>
  <si>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</si>
  <si>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</si>
  <si>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</si>
  <si>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</si>
  <si>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</si>
  <si>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</si>
  <si>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</si>
  <si>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</si>
  <si>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</si>
  <si>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</si>
  <si>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</si>
  <si>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</si>
  <si>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</si>
  <si>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</si>
  <si>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</si>
  <si>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</si>
  <si>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</si>
  <si>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</si>
  <si>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</si>
  <si>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</si>
  <si>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</si>
  <si>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</si>
  <si>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</si>
  <si>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</si>
  <si>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</si>
  <si>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</si>
  <si>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</si>
  <si>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</si>
  <si>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</si>
  <si>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</si>
  <si>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</si>
  <si>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</si>
  <si>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</si>
  <si>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</si>
  <si>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</si>
  <si>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</si>
  <si>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</si>
  <si>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</si>
  <si>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</si>
  <si>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</si>
  <si>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</si>
  <si>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</si>
  <si>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</si>
  <si>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</si>
  <si>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</si>
  <si>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</si>
  <si>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</si>
  <si>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</si>
  <si>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</si>
  <si>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</si>
  <si>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</si>
  <si>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</si>
  <si>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</si>
  <si>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</si>
  <si>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</si>
  <si>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</si>
  <si>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</si>
  <si>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</si>
  <si>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</si>
  <si>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</si>
  <si>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</si>
  <si>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</si>
  <si>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</si>
  <si>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</si>
  <si>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</si>
  <si>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</si>
  <si>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</si>
  <si>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</si>
  <si>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</si>
  <si>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</si>
  <si>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</si>
  <si>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</si>
  <si>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</si>
  <si>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</si>
  <si>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</si>
  <si>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</si>
  <si>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</si>
  <si>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</si>
  <si>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</si>
  <si>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</si>
  <si>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</si>
  <si>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</si>
  <si>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</si>
  <si>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</si>
  <si>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</si>
  <si>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</si>
  <si>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</si>
  <si>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</si>
  <si>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</si>
  <si>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</si>
  <si>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</si>
  <si>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</si>
  <si>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</si>
  <si>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</si>
  <si>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</si>
  <si>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</si>
  <si>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</si>
  <si>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</si>
  <si>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</si>
  <si>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</si>
  <si>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</si>
  <si>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</si>
  <si>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</si>
  <si>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</si>
  <si>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</si>
  <si>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</si>
  <si>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</si>
  <si>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</si>
  <si>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</si>
  <si>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</si>
  <si>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</si>
  <si>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</si>
  <si>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</si>
  <si>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</si>
  <si>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</si>
  <si>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</si>
  <si>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</si>
  <si>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</si>
  <si>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</si>
  <si>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</si>
  <si>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</si>
  <si>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</si>
  <si>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</si>
  <si>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</si>
  <si>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</si>
  <si>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</si>
  <si>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</si>
  <si>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</si>
  <si>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</si>
  <si>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</si>
  <si>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</si>
  <si>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</si>
  <si>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</si>
  <si>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</si>
  <si>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</si>
  <si>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</si>
  <si>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</si>
  <si>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</si>
  <si>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</si>
  <si>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</si>
  <si>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</si>
  <si>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</si>
  <si>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</si>
  <si>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</si>
  <si>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</si>
  <si>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</si>
  <si>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</si>
  <si>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</si>
  <si>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</si>
  <si>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</si>
  <si>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</si>
  <si>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</si>
  <si>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</si>
  <si>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</si>
  <si>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</si>
  <si>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</si>
  <si>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</si>
  <si>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</si>
  <si>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</si>
  <si>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</si>
  <si>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</si>
  <si>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</si>
  <si>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</si>
  <si>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</si>
  <si>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</si>
  <si>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</si>
  <si>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</si>
  <si>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</si>
  <si>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</si>
  <si>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</si>
  <si>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</si>
  <si>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</si>
  <si>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</si>
  <si>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</si>
  <si>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</si>
  <si>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</si>
  <si>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</si>
  <si>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</si>
  <si>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</si>
  <si>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</si>
  <si>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</si>
  <si>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</si>
  <si>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</si>
  <si>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</si>
  <si>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</si>
  <si>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</si>
  <si>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</si>
  <si>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</si>
  <si>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</si>
  <si>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</si>
  <si>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</si>
  <si>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</si>
  <si>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</si>
  <si>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</si>
  <si>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</si>
  <si>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</si>
  <si>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</si>
  <si>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</si>
  <si>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</si>
  <si>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</si>
  <si>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</si>
  <si>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</si>
  <si>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</si>
  <si>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</si>
  <si>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</si>
  <si>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</si>
  <si>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</si>
  <si>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</si>
  <si>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</si>
  <si>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</si>
  <si>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</si>
  <si>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</si>
  <si>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</si>
  <si>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</si>
  <si>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</si>
  <si>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</si>
  <si>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</si>
  <si>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</si>
  <si>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</si>
  <si>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</si>
  <si>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</si>
  <si>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</si>
  <si>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</si>
  <si>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</si>
  <si>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</si>
  <si>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</si>
  <si>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</si>
  <si>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</si>
  <si>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</si>
  <si>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</si>
  <si>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</si>
  <si>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</si>
  <si>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</si>
  <si>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</si>
  <si>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</si>
  <si>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</si>
  <si>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</si>
  <si>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</si>
  <si>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</si>
  <si>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</si>
  <si>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</si>
  <si>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</si>
  <si>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</si>
  <si>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</si>
  <si>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</si>
  <si>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</si>
  <si>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</si>
  <si>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</si>
  <si>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</si>
  <si>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</si>
  <si>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</si>
  <si>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</si>
  <si>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</si>
  <si>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</si>
  <si>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</si>
  <si>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</si>
  <si>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</si>
  <si>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</si>
  <si>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</si>
  <si>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</si>
  <si>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</si>
  <si>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</si>
  <si>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</si>
  <si>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</si>
  <si>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</si>
  <si>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</si>
  <si>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</si>
  <si>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</si>
  <si>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</si>
  <si>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</si>
  <si>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</si>
  <si>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</si>
  <si>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</si>
  <si>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</si>
  <si>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</si>
  <si>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</si>
  <si>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</si>
  <si>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</si>
  <si>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</si>
  <si>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</si>
  <si>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</si>
  <si>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</si>
  <si>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</si>
  <si>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</si>
  <si>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</si>
  <si>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</si>
  <si>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</si>
  <si>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</si>
  <si>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</si>
  <si>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</si>
  <si>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</si>
  <si>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</si>
  <si>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</si>
  <si>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</si>
  <si>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</si>
  <si>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</si>
  <si>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</si>
  <si>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</si>
  <si>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</si>
  <si>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</si>
  <si>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</si>
  <si>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</si>
  <si>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</si>
  <si>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</si>
  <si>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</si>
  <si>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</si>
  <si>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</si>
  <si>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</si>
  <si>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</si>
  <si>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</si>
  <si>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</si>
  <si>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</si>
  <si>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</si>
  <si>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</si>
  <si>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</si>
  <si>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</si>
  <si>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</si>
  <si>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</si>
  <si>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</si>
  <si>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</si>
  <si>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</si>
  <si>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</si>
  <si>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</si>
  <si>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</si>
  <si>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</si>
  <si>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</si>
  <si>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</si>
  <si>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</si>
  <si>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</si>
  <si>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</si>
  <si>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</si>
  <si>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</si>
  <si>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</si>
  <si>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</si>
  <si>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</si>
  <si>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</si>
  <si>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</si>
  <si>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</si>
  <si>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</si>
  <si>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</si>
  <si>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</si>
  <si>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</si>
  <si>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</si>
  <si>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</si>
  <si>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</si>
  <si>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</si>
  <si>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</si>
  <si>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</si>
  <si>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</si>
  <si>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</si>
  <si>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</si>
  <si>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</si>
  <si>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</si>
  <si>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</si>
  <si>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</si>
  <si>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</si>
  <si>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</si>
  <si>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</si>
  <si>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</si>
  <si>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</si>
  <si>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</si>
  <si>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</si>
  <si>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</si>
  <si>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</si>
  <si>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</si>
  <si>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</si>
  <si>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</si>
  <si>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</si>
  <si>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</si>
  <si>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</si>
  <si>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</si>
  <si>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</si>
  <si>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</si>
  <si>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</si>
  <si>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</si>
  <si>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</si>
  <si>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</si>
  <si>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</si>
  <si>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</si>
  <si>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</si>
  <si>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</si>
  <si>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</si>
  <si>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</si>
  <si>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</si>
  <si>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</si>
  <si>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</si>
  <si>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</si>
  <si>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</si>
  <si>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</si>
  <si>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</si>
  <si>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</si>
  <si>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</si>
  <si>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</si>
  <si>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</si>
  <si>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</si>
  <si>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</si>
  <si>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</si>
  <si>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</si>
  <si>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</si>
  <si>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</si>
  <si>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</si>
  <si>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</si>
  <si>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</si>
  <si>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</si>
  <si>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</si>
  <si>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</si>
  <si>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</si>
  <si>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</si>
  <si>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</si>
  <si>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</si>
  <si>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</si>
  <si>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</si>
  <si>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</si>
  <si>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</si>
  <si>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</si>
  <si>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</si>
  <si>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</si>
  <si>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</si>
  <si>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</si>
  <si>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</si>
  <si>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</si>
  <si>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</si>
  <si>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</si>
  <si>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</si>
  <si>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</si>
  <si>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</si>
  <si>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</si>
  <si>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</si>
  <si>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</si>
  <si>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</si>
  <si>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</si>
  <si>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</si>
  <si>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</si>
  <si>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</si>
  <si>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</si>
  <si>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</si>
  <si>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</si>
  <si>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</si>
  <si>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</si>
  <si>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</si>
  <si>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</si>
  <si>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</si>
  <si>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</si>
  <si>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</si>
  <si>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</si>
  <si>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</si>
  <si>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</si>
  <si>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</si>
  <si>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</si>
  <si>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</si>
  <si>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</si>
  <si>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</si>
  <si>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</si>
  <si>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</si>
  <si>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</si>
  <si>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</si>
  <si>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</si>
  <si>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</si>
  <si>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</si>
  <si>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</si>
  <si>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</si>
  <si>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</si>
  <si>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</si>
  <si>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</si>
  <si>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</si>
  <si>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</si>
  <si>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</si>
  <si>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</si>
  <si>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</si>
  <si>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</si>
  <si>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</si>
  <si>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</si>
  <si>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</si>
  <si>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</si>
  <si>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</si>
  <si>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</si>
  <si>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</si>
  <si>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</si>
  <si>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</si>
  <si>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</si>
  <si>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</si>
  <si>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</si>
  <si>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</si>
  <si>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</si>
  <si>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</si>
  <si>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</si>
  <si>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</si>
  <si>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</si>
  <si>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</si>
  <si>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</si>
  <si>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</si>
  <si>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</si>
  <si>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</si>
  <si>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</si>
  <si>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</si>
  <si>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</si>
  <si>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</si>
  <si>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</si>
  <si>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</si>
  <si>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</si>
  <si>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</si>
  <si>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</si>
  <si>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</si>
  <si>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</si>
  <si>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</si>
  <si>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</si>
  <si>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</si>
  <si>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</si>
  <si>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</si>
  <si>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</si>
  <si>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</si>
  <si>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</si>
  <si>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</si>
  <si>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</si>
  <si>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</si>
  <si>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</si>
  <si>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</si>
  <si>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</si>
  <si>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</si>
  <si>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</si>
  <si>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</si>
  <si>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</si>
  <si>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</si>
  <si>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</si>
  <si>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</si>
  <si>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</si>
  <si>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</si>
  <si>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</si>
  <si>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</si>
  <si>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</si>
  <si>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</si>
  <si>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</si>
  <si>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</si>
  <si>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</si>
  <si>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</si>
  <si>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</si>
  <si>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</si>
  <si>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</si>
  <si>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</si>
  <si>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</si>
  <si>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</si>
  <si>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</si>
  <si>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</si>
  <si>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</si>
  <si>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</si>
  <si>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</si>
  <si>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</si>
  <si>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</si>
  <si>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</si>
  <si>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</si>
  <si>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</si>
  <si>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</si>
  <si>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</si>
  <si>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</si>
  <si>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</si>
  <si>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</si>
  <si>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</si>
  <si>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</si>
  <si>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</si>
  <si>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</si>
  <si>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</si>
  <si>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</si>
  <si>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</si>
  <si>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</si>
  <si>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</si>
  <si>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</si>
  <si>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</si>
  <si>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</si>
  <si>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</si>
  <si>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</si>
  <si>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</si>
  <si>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</si>
  <si>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</si>
  <si>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</si>
  <si>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</si>
  <si>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</si>
  <si>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</si>
  <si>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</si>
  <si>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</si>
  <si>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</si>
  <si>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</si>
  <si>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</si>
  <si>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</si>
  <si>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</si>
  <si>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</si>
  <si>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</si>
  <si>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</si>
  <si>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</si>
  <si>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</si>
  <si>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</si>
  <si>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</si>
  <si>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</si>
  <si>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</si>
  <si>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</si>
  <si>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</si>
  <si>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</si>
  <si>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</si>
  <si>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</si>
  <si>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</si>
  <si>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</si>
  <si>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</si>
  <si>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</si>
  <si>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</si>
  <si>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</si>
  <si>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</si>
  <si>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</si>
  <si>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</si>
  <si>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</si>
  <si>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</si>
  <si>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</si>
  <si>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</si>
  <si>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</si>
  <si>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</si>
  <si>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</si>
  <si>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</si>
  <si>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</si>
  <si>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</si>
  <si>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</si>
  <si>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</si>
  <si>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</si>
  <si>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</si>
  <si>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</si>
  <si>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</si>
  <si>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</si>
  <si>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</si>
  <si>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</si>
  <si>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</si>
  <si>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</si>
  <si>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</si>
  <si>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</si>
  <si>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</si>
  <si>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</si>
  <si>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</si>
  <si>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</si>
  <si>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</si>
  <si>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</si>
  <si>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</si>
  <si>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</si>
  <si>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</si>
  <si>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</si>
  <si>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</si>
  <si>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</si>
  <si>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</si>
  <si>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</si>
  <si>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</si>
  <si>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</si>
  <si>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</si>
  <si>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</si>
  <si>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</si>
  <si>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</si>
  <si>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</si>
  <si>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</si>
  <si>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</si>
  <si>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</si>
  <si>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</si>
  <si>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</si>
  <si>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</si>
  <si>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</si>
  <si>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</si>
  <si>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</si>
  <si>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</si>
  <si>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</si>
  <si>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</si>
  <si>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</si>
  <si>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</si>
  <si>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</si>
  <si>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</si>
  <si>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</si>
  <si>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</si>
  <si>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</si>
  <si>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</si>
  <si>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</si>
  <si>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</si>
  <si>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</si>
  <si>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</si>
  <si>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</si>
  <si>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</si>
  <si>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</si>
  <si>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</si>
  <si>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</si>
  <si>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</si>
  <si>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</si>
  <si>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</si>
  <si>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</si>
  <si>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</si>
  <si>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</si>
  <si>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</si>
  <si>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</si>
  <si>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</si>
  <si>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</si>
  <si>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</si>
  <si>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</si>
  <si>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</si>
  <si>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</si>
  <si>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</si>
  <si>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</si>
  <si>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</si>
  <si>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</si>
  <si>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</si>
  <si>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</si>
  <si>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</si>
  <si>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</si>
  <si>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</si>
  <si>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</si>
  <si>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</si>
  <si>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</si>
  <si>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</si>
  <si>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</si>
  <si>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</si>
  <si>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</si>
  <si>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</si>
  <si>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</si>
  <si>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</si>
  <si>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</si>
  <si>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</si>
  <si>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</si>
  <si>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</si>
  <si>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</si>
  <si>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</si>
  <si>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</si>
  <si>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</si>
  <si>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</si>
  <si>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</si>
  <si>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</si>
  <si>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</si>
  <si>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</si>
  <si>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</si>
  <si>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</si>
  <si>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</si>
  <si>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</si>
  <si>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</si>
  <si>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</si>
  <si>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</si>
  <si>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</si>
  <si>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</si>
  <si>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</si>
  <si>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</si>
  <si>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</si>
  <si>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</si>
  <si>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</si>
  <si>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</si>
  <si>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</si>
  <si>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</si>
  <si>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</si>
  <si>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</si>
  <si>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</si>
  <si>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</si>
  <si>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</si>
  <si>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</si>
  <si>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</si>
  <si>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</si>
  <si>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</si>
  <si>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</si>
  <si>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</si>
  <si>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</si>
  <si>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</si>
  <si>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</si>
  <si>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</si>
  <si>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</si>
  <si>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</si>
  <si>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</si>
  <si>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</si>
  <si>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</si>
  <si>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</si>
  <si>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</si>
  <si>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</si>
  <si>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</si>
  <si>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</si>
  <si>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</si>
  <si>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</si>
  <si>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</si>
  <si>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</si>
  <si>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</si>
  <si>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</si>
  <si>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</si>
  <si>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</si>
  <si>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</si>
  <si>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</si>
  <si>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</si>
  <si>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</si>
  <si>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</si>
  <si>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</si>
  <si>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</si>
  <si>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</si>
  <si>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</si>
  <si>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</si>
  <si>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</si>
  <si>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</si>
  <si>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</si>
  <si>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</si>
  <si>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</si>
  <si>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</si>
  <si>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</si>
  <si>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</si>
  <si>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</si>
  <si>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</si>
  <si>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</si>
  <si>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</si>
  <si>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</si>
  <si>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</si>
  <si>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</si>
  <si>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</si>
  <si>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</si>
  <si>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</si>
  <si>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</si>
  <si>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</si>
  <si>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</si>
  <si>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</si>
  <si>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</si>
  <si>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</si>
  <si>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</si>
  <si>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</si>
  <si>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</si>
  <si>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</si>
  <si>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</si>
  <si>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</si>
  <si>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</si>
  <si>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</si>
  <si>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</si>
  <si>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</si>
  <si>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</si>
  <si>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</si>
  <si>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</si>
  <si>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</si>
  <si>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</si>
  <si>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</si>
  <si>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</si>
  <si>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</si>
  <si>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</si>
  <si>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</si>
  <si>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</si>
  <si>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</si>
  <si>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</si>
  <si>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</si>
  <si>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</si>
  <si>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</si>
  <si>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</si>
  <si>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</si>
  <si>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</si>
  <si>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</si>
  <si>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</si>
  <si>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</si>
  <si>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</si>
  <si>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</si>
  <si>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</si>
  <si>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</si>
  <si>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</si>
  <si>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</si>
  <si>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</si>
  <si>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</si>
  <si>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</si>
  <si>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</si>
  <si>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</si>
  <si>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</si>
  <si>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</si>
  <si>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</si>
  <si>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</si>
  <si>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</si>
  <si>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</si>
  <si>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</si>
  <si>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</si>
  <si>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</si>
  <si>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</si>
  <si>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</si>
  <si>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</si>
  <si>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</si>
  <si>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</si>
  <si>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</si>
  <si>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</si>
  <si>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</si>
  <si>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</si>
  <si>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</si>
  <si>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</si>
  <si>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</si>
  <si>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</si>
  <si>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</si>
  <si>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</si>
  <si>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</si>
  <si>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</si>
  <si>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</si>
  <si>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</si>
  <si>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</si>
  <si>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</si>
  <si>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</si>
  <si>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</si>
  <si>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</si>
  <si>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</si>
  <si>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</si>
  <si>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</si>
  <si>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</si>
  <si>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</si>
  <si>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</si>
  <si>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</si>
  <si>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</si>
  <si>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</si>
  <si>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</si>
  <si>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</si>
  <si>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</si>
  <si>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</si>
  <si>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</si>
  <si>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</si>
  <si>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</si>
  <si>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</si>
  <si>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</si>
  <si>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</si>
  <si>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</si>
  <si>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</si>
  <si>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</si>
  <si>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</si>
  <si>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</si>
  <si>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</si>
  <si>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</si>
  <si>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</si>
  <si>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</si>
  <si>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</si>
  <si>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</si>
  <si>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</si>
  <si>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</si>
  <si>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</si>
  <si>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</si>
  <si>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</si>
  <si>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</si>
  <si>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</si>
  <si>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</si>
  <si>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</si>
  <si>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</si>
  <si>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</si>
  <si>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</si>
  <si>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</si>
  <si>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</si>
  <si>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</si>
  <si>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</si>
  <si>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</si>
  <si>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</si>
  <si>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</si>
  <si>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</si>
  <si>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</si>
  <si>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</si>
  <si>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</si>
  <si>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</si>
  <si>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</si>
  <si>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</si>
  <si>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</si>
  <si>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</si>
  <si>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</si>
  <si>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</si>
  <si>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</si>
  <si>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</si>
  <si>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</si>
  <si>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</si>
  <si>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</si>
  <si>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</si>
  <si>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</si>
  <si>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</si>
  <si>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</si>
  <si>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</si>
  <si>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</si>
  <si>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</si>
  <si>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</si>
  <si>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</si>
  <si>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</si>
  <si>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</si>
  <si>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</si>
  <si>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</si>
  <si>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</si>
  <si>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</si>
  <si>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</si>
  <si>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</si>
  <si>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</si>
  <si>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</si>
  <si>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</si>
  <si>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</si>
  <si>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</si>
  <si>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</si>
  <si>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</si>
  <si>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</si>
  <si>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</si>
  <si>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</si>
  <si>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</si>
  <si>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</si>
  <si>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</si>
  <si>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</si>
  <si>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</si>
  <si>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</si>
  <si>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</si>
  <si>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</si>
  <si>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</si>
  <si>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</si>
  <si>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</si>
  <si>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</si>
  <si>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</si>
  <si>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</si>
  <si>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</si>
  <si>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</si>
  <si>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</si>
  <si>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</si>
  <si>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</si>
  <si>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</si>
  <si>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</si>
  <si>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</si>
  <si>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</si>
  <si>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</si>
  <si>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</si>
  <si>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</si>
  <si>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</si>
  <si>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</si>
  <si>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</si>
  <si>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</si>
  <si>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</si>
  <si>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</si>
  <si>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</si>
  <si>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</si>
  <si>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</si>
  <si>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</si>
  <si>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</si>
  <si>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</si>
  <si>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</si>
  <si>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</si>
  <si>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</si>
  <si>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</si>
  <si>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</si>
  <si>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</si>
  <si>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</si>
  <si>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</si>
  <si>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</si>
  <si>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</si>
  <si>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</si>
  <si>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</si>
  <si>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</si>
  <si>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</si>
  <si>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</si>
  <si>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</si>
  <si>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</si>
  <si>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</si>
  <si>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</si>
  <si>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</si>
  <si>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</si>
  <si>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</si>
  <si>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</si>
  <si>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</si>
  <si>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</si>
  <si>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</si>
  <si>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</si>
  <si>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</si>
  <si>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</si>
  <si>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</si>
  <si>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</si>
  <si>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</si>
  <si>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</si>
  <si>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</si>
  <si>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</si>
  <si>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</si>
  <si>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</si>
  <si>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</si>
  <si>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</si>
  <si>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</si>
  <si>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</si>
  <si>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</si>
  <si>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</si>
  <si>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</si>
  <si>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</si>
  <si>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</si>
  <si>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</si>
  <si>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</si>
  <si>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</si>
  <si>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</si>
  <si>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</si>
  <si>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</si>
  <si>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</si>
  <si>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</si>
  <si>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</si>
  <si>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</si>
  <si>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</si>
  <si>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</si>
  <si>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</si>
  <si>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</si>
  <si>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</si>
  <si>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</si>
  <si>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</si>
  <si>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</si>
  <si>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</si>
  <si>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</si>
  <si>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</si>
  <si>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</si>
  <si>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</si>
  <si>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</si>
  <si>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</si>
  <si>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</si>
  <si>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</si>
  <si>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</si>
  <si>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</si>
  <si>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</si>
  <si>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</si>
  <si>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</si>
  <si>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</si>
  <si>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</si>
  <si>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</si>
  <si>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</si>
  <si>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</si>
  <si>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</si>
  <si>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</si>
  <si>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</si>
  <si>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</si>
  <si>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</si>
  <si>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</si>
  <si>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</si>
  <si>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</si>
  <si>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</si>
  <si>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</si>
  <si>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</si>
  <si>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</si>
  <si>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</si>
  <si>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</si>
  <si>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</si>
  <si>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</si>
  <si>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</si>
  <si>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</si>
  <si>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</si>
  <si>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</si>
  <si>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</si>
  <si>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</si>
  <si>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</si>
  <si>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</si>
  <si>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</si>
  <si>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</si>
  <si>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</si>
  <si>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</si>
  <si>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</si>
  <si>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</si>
  <si>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</si>
  <si>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</si>
  <si>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</si>
  <si>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</si>
  <si>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</si>
  <si>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</si>
  <si>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</si>
  <si>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</si>
  <si>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</si>
  <si>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</si>
  <si>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</si>
  <si>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</si>
  <si>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</si>
  <si>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</si>
  <si>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</si>
  <si>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</si>
  <si>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</si>
  <si>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</si>
  <si>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</si>
  <si>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</si>
  <si>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</si>
  <si>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</si>
  <si>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</si>
  <si>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</si>
  <si>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</si>
  <si>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</si>
  <si>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</si>
  <si>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</si>
  <si>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</si>
  <si>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</si>
  <si>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</si>
  <si>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</si>
  <si>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</si>
  <si>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</si>
  <si>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</si>
  <si>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</si>
  <si>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</si>
  <si>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</si>
  <si>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</si>
  <si>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</si>
  <si>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</si>
  <si>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</si>
  <si>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</si>
  <si>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</si>
  <si>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</si>
  <si>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</si>
  <si>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</si>
  <si>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</si>
  <si>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</si>
  <si>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</si>
  <si>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</si>
  <si>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</si>
  <si>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</si>
  <si>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</si>
  <si>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</si>
  <si>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</si>
  <si>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</si>
  <si>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</si>
  <si>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</si>
  <si>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</si>
  <si>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</si>
  <si>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</si>
  <si>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</si>
  <si>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</si>
  <si>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</si>
  <si>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</si>
  <si>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</si>
  <si>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</si>
  <si>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</si>
  <si>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</si>
  <si>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</si>
  <si>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</si>
  <si>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</si>
  <si>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</si>
  <si>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</si>
  <si>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</si>
  <si>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</si>
  <si>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</si>
  <si>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</si>
  <si>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</si>
  <si>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</si>
  <si>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</si>
  <si>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</si>
  <si>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</si>
  <si>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</si>
  <si>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</si>
  <si>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</si>
  <si>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</si>
  <si>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</si>
  <si>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</si>
  <si>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</si>
  <si>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</si>
  <si>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</si>
  <si>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</si>
  <si>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</si>
  <si>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</si>
  <si>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</si>
  <si>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</si>
  <si>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</si>
  <si>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</si>
  <si>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</si>
  <si>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</si>
  <si>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</si>
  <si>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</si>
  <si>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</si>
  <si>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</si>
  <si>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</si>
  <si>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</si>
  <si>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</si>
  <si>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</si>
  <si>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</si>
  <si>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</si>
  <si>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</si>
  <si>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</si>
  <si>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</si>
  <si>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</si>
  <si>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</si>
  <si>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</si>
  <si>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</si>
  <si>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</si>
  <si>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</si>
  <si>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</si>
  <si>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</si>
  <si>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</si>
  <si>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</si>
  <si>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</si>
  <si>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</si>
  <si>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</si>
  <si>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</si>
  <si>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</si>
  <si>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</si>
  <si>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</si>
  <si>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</si>
  <si>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</si>
  <si>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</si>
  <si>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</si>
  <si>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</si>
  <si>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</si>
  <si>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</si>
  <si>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</si>
  <si>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</si>
  <si>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</si>
  <si>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</si>
  <si>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</si>
  <si>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</si>
  <si>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</si>
  <si>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</si>
  <si>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</si>
  <si>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</si>
  <si>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</si>
  <si>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</si>
  <si>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</si>
  <si>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</si>
  <si>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</si>
  <si>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</si>
  <si>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</si>
  <si>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</si>
  <si>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</si>
  <si>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</si>
  <si>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</si>
  <si>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</si>
  <si>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</si>
  <si>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</si>
  <si>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</si>
  <si>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</si>
  <si>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</si>
  <si>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</si>
  <si>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</si>
  <si>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</si>
  <si>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</si>
  <si>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</si>
  <si>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</si>
  <si>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</si>
  <si>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</si>
  <si>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</si>
  <si>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</si>
  <si>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</si>
  <si>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</si>
  <si>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</si>
  <si>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</si>
  <si>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</si>
  <si>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</si>
  <si>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</si>
  <si>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</si>
  <si>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</si>
  <si>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</si>
  <si>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</si>
  <si>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</si>
  <si>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</si>
  <si>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</si>
  <si>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</si>
  <si>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</si>
  <si>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</si>
  <si>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</si>
  <si>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</si>
  <si>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</si>
  <si>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</si>
  <si>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</si>
  <si>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</si>
  <si>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</si>
  <si>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</si>
  <si>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</si>
  <si>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</si>
  <si>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</si>
  <si>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</si>
  <si>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</si>
  <si>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</si>
  <si>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</si>
  <si>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</si>
  <si>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</si>
  <si>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</si>
  <si>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</si>
  <si>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</si>
  <si>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</si>
  <si>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</si>
  <si>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</si>
  <si>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</si>
  <si>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</si>
  <si>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</si>
  <si>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</si>
  <si>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</si>
  <si>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</si>
  <si>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</si>
  <si>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</si>
  <si>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</si>
  <si>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</si>
  <si>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</si>
  <si>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</si>
  <si>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</si>
  <si>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</si>
  <si>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</si>
  <si>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</si>
  <si>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</si>
  <si>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</si>
  <si>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</si>
  <si>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</si>
  <si>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</si>
  <si>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</si>
  <si>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</si>
  <si>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</si>
  <si>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</si>
  <si>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</si>
  <si>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</si>
  <si>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</si>
  <si>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</si>
  <si>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</si>
  <si>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</si>
  <si>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</si>
  <si>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</si>
  <si>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</si>
  <si>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</si>
  <si>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</si>
  <si>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</si>
  <si>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</si>
  <si>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</si>
  <si>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</si>
  <si>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</si>
  <si>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</si>
  <si>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</si>
  <si>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</si>
  <si>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</si>
  <si>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</si>
  <si>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</si>
  <si>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</si>
  <si>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</si>
  <si>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</si>
  <si>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</si>
  <si>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</si>
  <si>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</si>
  <si>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</si>
  <si>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</si>
  <si>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</si>
  <si>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</si>
  <si>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</si>
  <si>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</si>
  <si>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</si>
  <si>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</si>
  <si>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</si>
  <si>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</si>
  <si>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</si>
  <si>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</si>
  <si>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</si>
  <si>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</si>
  <si>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</si>
  <si>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</si>
  <si>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</si>
  <si>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</si>
  <si>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</si>
  <si>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</si>
  <si>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</si>
  <si>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</si>
  <si>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</si>
  <si>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</si>
  <si>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</si>
  <si>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</si>
  <si>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</si>
  <si>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</si>
  <si>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</si>
  <si>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</si>
  <si>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</si>
  <si>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</si>
  <si>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</si>
  <si>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</si>
  <si>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</si>
  <si>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</si>
  <si>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</si>
  <si>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</si>
  <si>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</si>
  <si>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</si>
  <si>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</si>
  <si>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</si>
  <si>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</si>
  <si>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</si>
  <si>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</si>
  <si>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</si>
  <si>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</si>
  <si>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</si>
  <si>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</si>
  <si>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</si>
  <si>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</si>
  <si>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</si>
  <si>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</si>
  <si>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</si>
  <si>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</si>
  <si>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</si>
  <si>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</si>
  <si>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</si>
  <si>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</si>
  <si>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</si>
  <si>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</si>
  <si>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</si>
  <si>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</si>
  <si>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</si>
  <si>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</si>
  <si>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</si>
  <si>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</si>
  <si>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</si>
  <si>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</si>
  <si>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</si>
  <si>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</si>
  <si>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</si>
  <si>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</si>
  <si>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</si>
  <si>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</si>
  <si>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</si>
  <si>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</si>
  <si>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</si>
  <si>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</si>
  <si>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</si>
  <si>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</si>
  <si>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</si>
  <si>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</si>
  <si>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</si>
  <si>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</si>
  <si>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</si>
  <si>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</si>
  <si>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</si>
  <si>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</si>
  <si>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</si>
  <si>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</si>
  <si>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</si>
  <si>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</si>
  <si>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</si>
  <si>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</si>
  <si>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</si>
  <si>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</si>
  <si>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</si>
  <si>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</si>
  <si>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</si>
  <si>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</si>
  <si>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</si>
  <si>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</si>
  <si>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</si>
  <si>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</si>
  <si>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</si>
  <si>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</si>
  <si>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</si>
  <si>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</si>
  <si>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</si>
  <si>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</si>
  <si>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</si>
  <si>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</si>
  <si>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</si>
  <si>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</si>
  <si>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</si>
  <si>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</si>
  <si>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</si>
  <si>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</si>
  <si>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</si>
  <si>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</si>
  <si>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</si>
  <si>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</si>
  <si>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</si>
  <si>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</si>
  <si>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</si>
  <si>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</si>
  <si>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</si>
  <si>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</si>
  <si>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</si>
  <si>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</si>
  <si>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</si>
  <si>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</si>
  <si>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</si>
  <si>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</si>
  <si>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</si>
  <si>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</si>
  <si>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</si>
  <si>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</si>
  <si>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</si>
  <si>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</si>
  <si>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</si>
  <si>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</si>
  <si>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</si>
  <si>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</si>
  <si>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</si>
  <si>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</si>
  <si>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</si>
  <si>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</si>
  <si>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</si>
  <si>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</si>
  <si>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</si>
  <si>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</si>
  <si>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</si>
  <si>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</si>
  <si>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</si>
  <si>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</si>
  <si>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</si>
  <si>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</si>
  <si>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</si>
  <si>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</si>
  <si>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</si>
  <si>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</si>
  <si>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</si>
  <si>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</si>
  <si>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</si>
  <si>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</si>
  <si>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</si>
  <si>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</si>
  <si>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</si>
  <si>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</si>
  <si>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</si>
  <si>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</si>
  <si>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</si>
  <si>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</si>
  <si>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</si>
  <si>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</si>
  <si>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</si>
  <si>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</si>
  <si>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</si>
  <si>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</si>
  <si>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</si>
  <si>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</si>
  <si>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</si>
  <si>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</si>
  <si>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</si>
  <si>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</si>
  <si>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</si>
  <si>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</si>
  <si>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</si>
  <si>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</si>
  <si>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</si>
  <si>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</si>
  <si>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</si>
  <si>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</si>
  <si>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</si>
  <si>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</si>
  <si>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</si>
  <si>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</si>
  <si>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</si>
  <si>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</si>
  <si>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</si>
  <si>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</si>
  <si>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</si>
  <si>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</si>
  <si>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</si>
  <si>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</si>
  <si>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</si>
  <si>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</si>
  <si>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</si>
  <si>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</si>
  <si>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</si>
  <si>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</si>
  <si>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</si>
  <si>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</si>
  <si>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</si>
  <si>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</si>
  <si>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</si>
  <si>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</si>
  <si>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</si>
  <si>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</si>
  <si>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</si>
  <si>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</si>
  <si>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</si>
  <si>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</si>
  <si>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</si>
  <si>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</si>
  <si>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</si>
  <si>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</si>
  <si>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</si>
  <si>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</si>
  <si>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</si>
  <si>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</si>
  <si>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</si>
  <si>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</si>
  <si>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</si>
  <si>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</si>
  <si>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</si>
  <si>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</si>
  <si>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</si>
  <si>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</si>
  <si>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</si>
  <si>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</si>
  <si>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</si>
  <si>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</si>
  <si>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</si>
  <si>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</si>
  <si>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</si>
  <si>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</si>
  <si>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</si>
  <si>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</si>
  <si>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</si>
  <si>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</si>
  <si>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</si>
  <si>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</si>
  <si>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</si>
  <si>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</si>
  <si>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</si>
  <si>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</si>
  <si>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</si>
  <si>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</si>
  <si>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</si>
  <si>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</si>
  <si>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</si>
  <si>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</si>
  <si>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</si>
  <si>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</si>
  <si>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</si>
  <si>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</si>
  <si>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</si>
  <si>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</si>
  <si>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</si>
  <si>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</si>
  <si>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</si>
  <si>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</si>
  <si>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</si>
  <si>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</si>
  <si>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</si>
  <si>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</si>
  <si>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</si>
  <si>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</si>
  <si>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</si>
  <si>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</si>
  <si>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</si>
  <si>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</si>
  <si>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</si>
  <si>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</si>
  <si>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</si>
  <si>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</si>
  <si>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</si>
  <si>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</si>
  <si>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</si>
  <si>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</si>
  <si>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</si>
  <si>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</si>
  <si>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</si>
  <si>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</si>
  <si>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</si>
  <si>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</si>
  <si>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</si>
  <si>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</si>
  <si>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</si>
  <si>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</si>
  <si>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</si>
  <si>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</si>
  <si>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</si>
  <si>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</si>
  <si>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</si>
  <si>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</si>
  <si>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</si>
  <si>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</si>
  <si>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</si>
  <si>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</si>
  <si>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</si>
  <si>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</si>
  <si>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</si>
  <si>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</si>
  <si>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</si>
  <si>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</si>
  <si>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</si>
  <si>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</si>
  <si>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</si>
  <si>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</si>
  <si>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</si>
  <si>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</si>
  <si>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</si>
  <si>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</si>
  <si>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</si>
  <si>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</si>
  <si>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</si>
  <si>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</si>
  <si>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</si>
  <si>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</si>
  <si>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</si>
  <si>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</si>
  <si>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</si>
  <si>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</si>
  <si>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</si>
  <si>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</si>
  <si>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</si>
  <si>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</si>
  <si>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</si>
  <si>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</si>
  <si>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</si>
  <si>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</si>
  <si>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</si>
  <si>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</si>
  <si>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</si>
  <si>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</si>
  <si>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</si>
  <si>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</si>
  <si>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</si>
  <si>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</si>
  <si>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</si>
  <si>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</si>
  <si>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</si>
  <si>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</si>
  <si>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</si>
  <si>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</si>
  <si>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</si>
  <si>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</si>
  <si>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</si>
  <si>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</si>
  <si>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</si>
  <si>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</si>
  <si>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</si>
  <si>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</si>
  <si>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</si>
  <si>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</si>
  <si>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</si>
  <si>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</si>
  <si>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</si>
  <si>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</si>
  <si>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</si>
  <si>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</si>
  <si>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</si>
  <si>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</si>
  <si>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</si>
  <si>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</si>
  <si>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</si>
  <si>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</si>
  <si>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</si>
  <si>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</si>
  <si>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</si>
  <si>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</si>
  <si>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</si>
  <si>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</si>
  <si>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</si>
  <si>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</si>
  <si>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</si>
  <si>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</si>
  <si>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</si>
  <si>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</si>
  <si>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</si>
  <si>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</si>
  <si>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</si>
  <si>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</si>
  <si>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</si>
  <si>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</si>
  <si>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</si>
  <si>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</si>
  <si>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</si>
  <si>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</si>
  <si>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</si>
  <si>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</si>
  <si>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</si>
  <si>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</si>
  <si>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</si>
  <si>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</si>
  <si>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</si>
  <si>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</si>
  <si>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</si>
  <si>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</si>
  <si>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</si>
  <si>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</si>
  <si>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</si>
  <si>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</si>
  <si>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</si>
  <si>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</si>
  <si>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</si>
  <si>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</si>
  <si>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</si>
  <si>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</si>
  <si>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</si>
  <si>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</si>
  <si>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</si>
  <si>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</si>
  <si>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</si>
  <si>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</si>
  <si>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</si>
  <si>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</si>
  <si>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</si>
  <si>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</si>
  <si>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</si>
  <si>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</si>
  <si>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</si>
  <si>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</si>
  <si>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</si>
  <si>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</si>
  <si>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</si>
  <si>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</si>
  <si>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</si>
  <si>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</si>
  <si>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</si>
  <si>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</si>
  <si>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</si>
  <si>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</si>
  <si>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</si>
  <si>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</si>
  <si>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</si>
  <si>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</si>
  <si>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</si>
  <si>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</si>
  <si>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</si>
  <si>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</si>
  <si>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</si>
  <si>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</si>
  <si>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</si>
  <si>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</si>
  <si>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</si>
  <si>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</si>
  <si>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</si>
  <si>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</si>
  <si>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</si>
  <si>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</si>
  <si>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</si>
  <si>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</si>
  <si>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</si>
  <si>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</si>
  <si>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</si>
  <si>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</si>
  <si>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</si>
  <si>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</si>
  <si>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</si>
  <si>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</si>
  <si>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</si>
  <si>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</si>
  <si>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</si>
  <si>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</si>
  <si>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</si>
  <si>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</si>
  <si>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</si>
  <si>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</si>
  <si>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</si>
  <si>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</si>
  <si>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</si>
  <si>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</si>
  <si>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</si>
  <si>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</si>
  <si>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</si>
  <si>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</si>
  <si>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</si>
  <si>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</si>
  <si>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</si>
  <si>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</si>
  <si>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</si>
  <si>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</si>
  <si>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</si>
  <si>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</si>
  <si>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</si>
  <si>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</si>
  <si>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</si>
  <si>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</si>
  <si>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</si>
  <si>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</si>
  <si>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</si>
  <si>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</si>
  <si>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</si>
  <si>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</si>
  <si>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</si>
  <si>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</si>
  <si>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</si>
  <si>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</si>
  <si>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</si>
  <si>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</si>
  <si>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</si>
  <si>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</si>
  <si>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</si>
  <si>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</si>
  <si>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</si>
  <si>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</si>
  <si>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</si>
  <si>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</si>
  <si>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</si>
  <si>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</si>
  <si>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</si>
  <si>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</si>
  <si>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</si>
  <si>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</si>
  <si>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</si>
  <si>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</si>
  <si>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</si>
  <si>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</si>
  <si>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</si>
  <si>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</si>
  <si>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</si>
  <si>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</si>
  <si>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</si>
  <si>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</si>
  <si>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</si>
  <si>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</si>
  <si>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</si>
  <si>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</si>
  <si>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</si>
  <si>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</si>
  <si>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</si>
  <si>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</si>
  <si>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</si>
  <si>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</si>
  <si>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</si>
  <si>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</si>
  <si>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</si>
  <si>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</si>
  <si>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</si>
  <si>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</si>
  <si>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</si>
  <si>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</si>
  <si>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</si>
  <si>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</si>
  <si>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</si>
  <si>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</si>
  <si>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</si>
  <si>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</si>
  <si>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</si>
  <si>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</si>
  <si>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</si>
  <si>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</si>
  <si>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</si>
  <si>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</si>
  <si>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</si>
  <si>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</si>
  <si>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</si>
  <si>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</si>
  <si>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</si>
  <si>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</si>
  <si>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</si>
  <si>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</si>
  <si>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</si>
  <si>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</si>
  <si>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</si>
  <si>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</si>
  <si>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</si>
  <si>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</si>
  <si>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</si>
  <si>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</si>
  <si>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</si>
  <si>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</si>
  <si>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</si>
  <si>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</si>
  <si>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</si>
  <si>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</si>
  <si>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</si>
  <si>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</si>
  <si>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</si>
  <si>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</si>
  <si>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</si>
  <si>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</si>
  <si>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</si>
  <si>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</si>
  <si>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</si>
  <si>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</si>
  <si>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</si>
  <si>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</si>
  <si>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</si>
  <si>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</si>
  <si>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</si>
  <si>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</si>
  <si>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</si>
  <si>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</si>
  <si>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</si>
  <si>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</si>
  <si>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</si>
  <si>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</si>
  <si>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</si>
  <si>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</si>
  <si>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</si>
  <si>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</si>
  <si>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</si>
  <si>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</si>
  <si>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</si>
  <si>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</si>
  <si>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</si>
  <si>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</si>
  <si>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</si>
  <si>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</si>
  <si>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</si>
  <si>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</si>
  <si>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</si>
  <si>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</si>
  <si>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</si>
  <si>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</si>
  <si>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</si>
  <si>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</si>
  <si>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</si>
  <si>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</si>
  <si>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</si>
  <si>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</si>
  <si>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</si>
  <si>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</si>
  <si>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</si>
  <si>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</si>
  <si>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</si>
  <si>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</si>
  <si>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</si>
  <si>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</si>
  <si>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</si>
  <si>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</si>
  <si>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</si>
  <si>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</si>
  <si>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</si>
  <si>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</si>
  <si>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</si>
  <si>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</si>
  <si>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</si>
  <si>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</si>
  <si>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</si>
  <si>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</si>
  <si>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</si>
  <si>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</si>
  <si>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</si>
  <si>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</si>
  <si>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</si>
  <si>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</si>
  <si>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</si>
  <si>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</si>
  <si>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</si>
  <si>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</si>
  <si>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</si>
  <si>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</si>
  <si>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</si>
  <si>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</si>
  <si>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</si>
  <si>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</si>
  <si>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</si>
  <si>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</si>
  <si>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</si>
  <si>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</si>
  <si>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</si>
  <si>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</si>
  <si>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</si>
  <si>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</si>
  <si>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</si>
  <si>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</si>
  <si>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</si>
  <si>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</si>
  <si>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</si>
  <si>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</si>
  <si>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</si>
  <si>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</si>
  <si>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</si>
  <si>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</si>
  <si>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</si>
  <si>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</si>
  <si>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</si>
  <si>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</si>
  <si>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</si>
  <si>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</si>
  <si>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</si>
  <si>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</si>
  <si>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</si>
  <si>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</si>
  <si>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</si>
  <si>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</si>
  <si>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</si>
  <si>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</si>
  <si>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</si>
  <si>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</si>
  <si>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</si>
  <si>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</si>
  <si>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</si>
  <si>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</si>
  <si>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</si>
  <si>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</si>
  <si>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</si>
  <si>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</si>
  <si>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</si>
  <si>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</si>
  <si>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</si>
  <si>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</si>
  <si>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</si>
  <si>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</si>
  <si>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</si>
  <si>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</si>
  <si>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</si>
  <si>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</si>
  <si>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</si>
  <si>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</si>
  <si>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</si>
  <si>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</si>
  <si>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</si>
  <si>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</si>
  <si>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</si>
  <si>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</si>
  <si>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</si>
  <si>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</si>
  <si>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</si>
  <si>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</si>
  <si>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</si>
  <si>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</si>
  <si>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</si>
  <si>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</si>
  <si>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</si>
  <si>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</si>
  <si>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</si>
  <si>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</si>
  <si>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</si>
  <si>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</si>
  <si>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</si>
  <si>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</si>
  <si>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</si>
  <si>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</si>
  <si>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</si>
  <si>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</si>
  <si>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</si>
  <si>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</si>
  <si>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</si>
  <si>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</si>
  <si>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</si>
  <si>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</si>
  <si>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</si>
  <si>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</si>
  <si>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</si>
  <si>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</si>
  <si>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</si>
  <si>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</si>
  <si>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</si>
  <si>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</si>
  <si>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</si>
  <si>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</si>
  <si>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</si>
  <si>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</si>
  <si>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</si>
  <si>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</si>
  <si>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</si>
  <si>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</si>
  <si>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</si>
  <si>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</si>
  <si>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</si>
  <si>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</si>
  <si>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</si>
  <si>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</si>
  <si>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</si>
  <si>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</si>
  <si>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</si>
  <si>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</si>
  <si>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</si>
  <si>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</si>
  <si>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</si>
  <si>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</si>
  <si>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</si>
  <si>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</si>
  <si>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</si>
  <si>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</si>
  <si>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</si>
  <si>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</si>
  <si>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</si>
  <si>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</si>
  <si>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</si>
  <si>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</si>
  <si>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</si>
  <si>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</si>
  <si>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</si>
  <si>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</si>
  <si>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</si>
  <si>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</si>
  <si>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</si>
  <si>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</si>
  <si>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</si>
  <si>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</si>
  <si>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</si>
  <si>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</si>
  <si>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</si>
  <si>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</si>
  <si>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</si>
  <si>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</si>
  <si>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</si>
  <si>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</si>
  <si>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</si>
  <si>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</si>
  <si>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</si>
  <si>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</si>
  <si>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</si>
  <si>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</si>
  <si>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</si>
  <si>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</si>
  <si>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</si>
  <si>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</si>
  <si>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</si>
  <si>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</si>
  <si>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</si>
  <si>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</si>
  <si>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</si>
  <si>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</si>
  <si>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</si>
  <si>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</si>
  <si>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</si>
  <si>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</si>
  <si>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</si>
  <si>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</si>
  <si>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</si>
  <si>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</si>
  <si>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</si>
  <si>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</si>
  <si>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</si>
  <si>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</si>
  <si>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</si>
  <si>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</si>
  <si>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</si>
  <si>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</si>
  <si>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</si>
  <si>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</si>
  <si>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</si>
  <si>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</si>
  <si>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</si>
  <si>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</si>
  <si>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</si>
  <si>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</si>
  <si>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</si>
  <si>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</si>
  <si>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</si>
  <si>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</si>
  <si>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</si>
  <si>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</si>
  <si>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</si>
  <si>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</si>
  <si>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</si>
  <si>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</si>
  <si>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</si>
  <si>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</si>
  <si>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</si>
  <si>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</si>
  <si>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</si>
  <si>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</si>
  <si>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</si>
  <si>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</si>
  <si>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</si>
  <si>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</si>
  <si>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</si>
  <si>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</si>
  <si>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</si>
  <si>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</si>
  <si>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</si>
  <si>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</si>
  <si>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</si>
  <si>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</si>
  <si>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</si>
  <si>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</si>
  <si>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</si>
  <si>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</si>
  <si>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</si>
  <si>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</si>
  <si>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</si>
  <si>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</si>
  <si>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</si>
  <si>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</si>
  <si>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</si>
  <si>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</si>
  <si>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</si>
  <si>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</si>
  <si>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</si>
  <si>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</si>
  <si>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</si>
  <si>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</si>
  <si>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</si>
  <si>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</si>
  <si>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</si>
  <si>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</si>
  <si>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</si>
  <si>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</si>
  <si>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</si>
  <si>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</si>
  <si>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</si>
  <si>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</si>
  <si>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</si>
  <si>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</si>
  <si>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</si>
  <si>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</si>
  <si>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</si>
  <si>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</si>
  <si>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</si>
  <si>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</si>
  <si>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</si>
  <si>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</si>
  <si>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</si>
  <si>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</si>
  <si>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</si>
  <si>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</si>
  <si>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</si>
  <si>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</si>
  <si>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</si>
  <si>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</si>
  <si>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</si>
  <si>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</si>
  <si>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</si>
  <si>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</si>
  <si>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</si>
  <si>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</si>
  <si>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</si>
  <si>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</si>
  <si>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</si>
  <si>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</si>
  <si>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</si>
  <si>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</si>
  <si>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</si>
  <si>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</si>
  <si>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</si>
  <si>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</si>
  <si>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</si>
  <si>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</si>
  <si>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</si>
  <si>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</si>
  <si>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</si>
  <si>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</si>
  <si>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</si>
  <si>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</si>
  <si>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</si>
  <si>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</si>
  <si>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</si>
  <si>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</si>
  <si>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</si>
  <si>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</si>
  <si>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</si>
  <si>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</si>
  <si>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</si>
  <si>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</si>
  <si>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</si>
  <si>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</si>
  <si>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</si>
  <si>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</si>
  <si>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</si>
  <si>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</si>
  <si>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</si>
  <si>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</si>
  <si>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</si>
  <si>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</si>
  <si>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</si>
  <si>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</si>
  <si>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</si>
  <si>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</si>
  <si>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</si>
  <si>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</si>
  <si>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</si>
  <si>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</si>
  <si>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</si>
  <si>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</si>
  <si>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</si>
  <si>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</si>
  <si>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</si>
  <si>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</si>
  <si>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</si>
  <si>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</si>
  <si>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</si>
  <si>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</si>
  <si>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</si>
  <si>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</si>
  <si>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</si>
  <si>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</si>
  <si>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</si>
  <si>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</si>
  <si>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</si>
  <si>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</si>
  <si>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</si>
  <si>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</si>
  <si>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</si>
  <si>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</si>
  <si>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</si>
  <si>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</si>
  <si>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</si>
  <si>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</si>
  <si>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</si>
  <si>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</si>
  <si>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</si>
  <si>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</si>
  <si>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</si>
  <si>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</si>
  <si>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</si>
  <si>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</si>
  <si>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</si>
  <si>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</si>
  <si>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</si>
  <si>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</si>
  <si>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</si>
  <si>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</si>
  <si>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</si>
  <si>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</si>
  <si>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</si>
  <si>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</si>
  <si>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</si>
  <si>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</si>
  <si>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</si>
  <si>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</si>
  <si>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</si>
  <si>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</si>
  <si>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</si>
  <si>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</si>
  <si>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</si>
  <si>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</si>
  <si>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</si>
  <si>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</si>
  <si>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</si>
  <si>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</si>
  <si>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</si>
  <si>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</si>
  <si>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</si>
  <si>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</si>
  <si>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</si>
  <si>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</si>
  <si>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</si>
  <si>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</si>
  <si>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</si>
  <si>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</si>
  <si>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</si>
  <si>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</si>
  <si>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</si>
  <si>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</si>
  <si>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</si>
  <si>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</si>
  <si>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</si>
  <si>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</si>
  <si>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</si>
  <si>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</si>
  <si>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</si>
  <si>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</si>
  <si>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</si>
  <si>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</si>
  <si>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</si>
  <si>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</si>
  <si>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</si>
  <si>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</si>
  <si>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</si>
  <si>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</si>
  <si>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</si>
  <si>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</si>
  <si>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</si>
  <si>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</si>
  <si>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</si>
  <si>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</si>
  <si>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</si>
  <si>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</si>
  <si>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</si>
  <si>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</si>
  <si>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</si>
  <si>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</si>
  <si>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</si>
  <si>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</si>
  <si>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</si>
  <si>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</si>
  <si>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</si>
  <si>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</si>
  <si>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</si>
  <si>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</si>
  <si>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</si>
  <si>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</si>
  <si>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</si>
  <si>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</si>
  <si>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</si>
  <si>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</si>
  <si>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</si>
  <si>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</si>
  <si>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</si>
  <si>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</si>
  <si>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</si>
  <si>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</si>
  <si>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</si>
  <si>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</si>
  <si>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</si>
  <si>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</si>
  <si>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</si>
  <si>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</si>
  <si>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</si>
  <si>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</si>
  <si>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</si>
  <si>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</si>
  <si>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</si>
  <si>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</si>
  <si>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</si>
  <si>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</si>
  <si>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</si>
  <si>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</si>
  <si>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</si>
  <si>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</si>
  <si>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</si>
  <si>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</si>
  <si>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</si>
  <si>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</si>
  <si>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</si>
  <si>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</si>
  <si>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</si>
  <si>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</si>
  <si>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</si>
  <si>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</si>
  <si>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</si>
  <si>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</si>
  <si>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</si>
  <si>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</si>
  <si>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</si>
  <si>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</si>
  <si>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</si>
  <si>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</si>
  <si>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</si>
  <si>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</si>
  <si>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</si>
  <si>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</si>
  <si>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</si>
  <si>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</si>
  <si>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</si>
  <si>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</si>
  <si>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</si>
  <si>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</si>
  <si>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</si>
  <si>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</si>
  <si>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</si>
  <si>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</si>
  <si>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</si>
  <si>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</si>
  <si>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</si>
  <si>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</si>
  <si>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</si>
  <si>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</si>
  <si>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</si>
  <si>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</si>
  <si>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</si>
  <si>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</si>
  <si>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</si>
  <si>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</si>
  <si>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</si>
  <si>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</si>
  <si>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</si>
  <si>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</si>
  <si>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</si>
  <si>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</si>
  <si>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</si>
  <si>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</si>
  <si>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</si>
  <si>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</si>
  <si>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</si>
  <si>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</si>
  <si>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</si>
  <si>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</si>
  <si>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</si>
  <si>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</si>
  <si>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</si>
  <si>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</si>
  <si>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</si>
  <si>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</si>
  <si>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</si>
  <si>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</si>
  <si>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</si>
  <si>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</si>
  <si>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</si>
  <si>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</si>
  <si>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</si>
  <si>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</si>
  <si>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</si>
  <si>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</si>
  <si>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</si>
  <si>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</si>
  <si>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</si>
  <si>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</si>
  <si>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</si>
  <si>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</si>
  <si>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</si>
  <si>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</si>
  <si>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</si>
  <si>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</si>
  <si>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</si>
  <si>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</si>
  <si>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</si>
  <si>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</si>
  <si>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</si>
  <si>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</si>
  <si>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</si>
  <si>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</si>
  <si>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</si>
  <si>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</si>
  <si>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</si>
  <si>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</si>
  <si>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</si>
  <si>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</si>
  <si>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</si>
  <si>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</si>
  <si>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</si>
  <si>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</si>
  <si>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</si>
  <si>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</si>
  <si>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</si>
  <si>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</si>
  <si>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</si>
  <si>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</si>
  <si>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</si>
  <si>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</si>
  <si>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</si>
  <si>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</si>
  <si>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</si>
  <si>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</si>
  <si>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</si>
  <si>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</si>
  <si>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</si>
  <si>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</si>
  <si>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</si>
  <si>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</si>
  <si>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</si>
  <si>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</si>
  <si>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</si>
  <si>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</si>
  <si>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</si>
  <si>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</si>
  <si>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</si>
  <si>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</si>
  <si>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</si>
  <si>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</si>
  <si>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</si>
  <si>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</si>
  <si>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</si>
  <si>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</si>
  <si>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</si>
  <si>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</si>
  <si>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</si>
  <si>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</si>
  <si>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</si>
  <si>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</si>
  <si>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</si>
  <si>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</si>
  <si>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</si>
  <si>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</si>
  <si>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</si>
  <si>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</si>
  <si>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</si>
  <si>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</si>
  <si>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</si>
  <si>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</si>
  <si>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</si>
  <si>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</si>
  <si>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</si>
  <si>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</si>
  <si>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</si>
  <si>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</si>
  <si>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</si>
  <si>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</si>
  <si>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</si>
  <si>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</si>
  <si>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</si>
  <si>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</si>
  <si>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</si>
  <si>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</si>
  <si>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</si>
  <si>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</si>
  <si>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</si>
  <si>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</si>
  <si>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</si>
  <si>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</si>
  <si>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</si>
  <si>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</si>
  <si>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</si>
  <si>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</si>
  <si>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</si>
  <si>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</si>
  <si>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</si>
  <si>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</si>
  <si>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</si>
  <si>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</si>
  <si>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</si>
  <si>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</si>
  <si>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</si>
  <si>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</si>
  <si>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</si>
  <si>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</si>
  <si>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</si>
  <si>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</si>
  <si>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</si>
  <si>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</si>
  <si>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</si>
  <si>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</si>
  <si>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</si>
  <si>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</si>
  <si>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</si>
  <si>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</si>
  <si>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</si>
  <si>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</si>
  <si>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</si>
  <si>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</si>
  <si>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</si>
  <si>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</si>
  <si>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</si>
  <si>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</si>
  <si>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</si>
  <si>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</si>
  <si>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</si>
  <si>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</si>
  <si>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</si>
  <si>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</si>
  <si>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</si>
  <si>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</si>
  <si>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</si>
  <si>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</si>
  <si>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</si>
  <si>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</si>
  <si>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</si>
  <si>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</si>
  <si>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</si>
  <si>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</si>
  <si>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</si>
  <si>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</si>
  <si>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</si>
  <si>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</si>
  <si>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</si>
  <si>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</si>
  <si>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</si>
  <si>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</si>
  <si>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</si>
  <si>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</si>
  <si>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</si>
  <si>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</si>
  <si>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</si>
  <si>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</si>
  <si>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</si>
  <si>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</si>
  <si>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</si>
  <si>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</si>
  <si>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</si>
  <si>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</si>
  <si>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</si>
  <si>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</si>
  <si>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</si>
  <si>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</si>
  <si>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</si>
  <si>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</si>
  <si>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</si>
  <si>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</si>
  <si>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</si>
  <si>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</si>
  <si>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</si>
  <si>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</si>
  <si>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</si>
  <si>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</si>
  <si>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</si>
  <si>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</si>
  <si>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</si>
  <si>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</si>
  <si>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</si>
  <si>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</si>
  <si>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</si>
  <si>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</si>
  <si>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</si>
  <si>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</si>
  <si>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</si>
  <si>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</si>
  <si>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</si>
  <si>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</si>
  <si>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</si>
  <si>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</si>
  <si>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</si>
  <si>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</si>
  <si>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</si>
  <si>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</si>
  <si>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</si>
  <si>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</si>
  <si>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</si>
  <si>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</si>
  <si>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</si>
  <si>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</si>
  <si>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</si>
  <si>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</si>
  <si>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</si>
  <si>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</si>
  <si>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</si>
  <si>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</si>
  <si>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</si>
  <si>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</si>
  <si>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</si>
  <si>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</si>
  <si>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</si>
  <si>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</si>
  <si>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</si>
  <si>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</si>
  <si>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</si>
  <si>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</si>
  <si>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</si>
  <si>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</si>
  <si>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</si>
  <si>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</si>
  <si>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</si>
  <si>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</si>
  <si>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</si>
  <si>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</si>
  <si>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</si>
  <si>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</si>
  <si>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</si>
  <si>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</si>
  <si>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</si>
  <si>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</si>
  <si>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</si>
  <si>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</si>
  <si>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</si>
  <si>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</si>
  <si>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</si>
  <si>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</si>
  <si>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</si>
  <si>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</si>
  <si>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</si>
  <si>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</si>
  <si>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</si>
  <si>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</si>
  <si>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</si>
  <si>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</si>
  <si>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</si>
  <si>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</si>
  <si>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</si>
  <si>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</si>
  <si>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</si>
  <si>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</si>
  <si>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</si>
  <si>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</si>
  <si>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</si>
  <si>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</si>
  <si>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</si>
  <si>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</si>
  <si>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</si>
  <si>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</si>
  <si>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</si>
  <si>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</si>
  <si>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</si>
  <si>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</si>
  <si>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</si>
  <si>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</si>
  <si>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</si>
  <si>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</si>
  <si>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</si>
  <si>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</si>
  <si>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</si>
  <si>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</si>
  <si>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</si>
  <si>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</si>
  <si>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</si>
  <si>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</si>
  <si>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</si>
  <si>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</si>
  <si>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</si>
  <si>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</si>
  <si>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</si>
  <si>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</si>
  <si>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</si>
  <si>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</si>
  <si>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</si>
  <si>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</si>
  <si>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</si>
  <si>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</si>
  <si>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</si>
  <si>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</si>
  <si>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</si>
  <si>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</si>
  <si>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</si>
  <si>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</si>
  <si>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</si>
  <si>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</si>
  <si>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</si>
  <si>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</si>
  <si>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</si>
  <si>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</si>
  <si>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</si>
  <si>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</si>
  <si>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</si>
  <si>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</si>
  <si>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</si>
  <si>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</si>
  <si>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</si>
  <si>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</si>
  <si>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</si>
  <si>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</si>
  <si>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</si>
  <si>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</si>
  <si>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</si>
  <si>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</si>
  <si>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</si>
  <si>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</si>
  <si>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</si>
  <si>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</si>
  <si>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</si>
  <si>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</si>
  <si>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</si>
  <si>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</si>
  <si>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</si>
  <si>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</si>
  <si>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</si>
  <si>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</si>
  <si>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</si>
  <si>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</si>
  <si>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</si>
  <si>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</si>
  <si>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</si>
  <si>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</si>
  <si>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</si>
  <si>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</si>
  <si>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</si>
  <si>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</si>
  <si>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</si>
  <si>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</si>
  <si>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</si>
  <si>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</si>
  <si>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</si>
  <si>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</si>
  <si>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</si>
  <si>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</si>
  <si>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</si>
  <si>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</si>
  <si>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</si>
  <si>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</si>
  <si>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</si>
  <si>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</si>
  <si>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</si>
  <si>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</si>
  <si>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</si>
  <si>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</si>
  <si>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</si>
  <si>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</si>
  <si>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</si>
  <si>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</si>
  <si>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</si>
  <si>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</si>
  <si>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</si>
  <si>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</si>
  <si>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</si>
  <si>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</si>
  <si>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</si>
  <si>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</si>
  <si>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</si>
  <si>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</si>
  <si>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</si>
  <si>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</si>
  <si>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</si>
  <si>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</si>
  <si>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</si>
  <si>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</si>
  <si>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</si>
  <si>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</si>
  <si>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</si>
  <si>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</si>
  <si>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</si>
  <si>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</si>
  <si>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</si>
  <si>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</si>
  <si>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</si>
  <si>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</si>
  <si>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</si>
  <si>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</si>
  <si>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</si>
  <si>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</si>
  <si>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</si>
  <si>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</si>
  <si>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</si>
  <si>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</si>
  <si>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</si>
  <si>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</si>
  <si>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</si>
  <si>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</si>
  <si>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</si>
  <si>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</si>
  <si>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</si>
  <si>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</si>
  <si>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</si>
  <si>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</si>
  <si>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</si>
  <si>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</si>
  <si>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</si>
  <si>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</si>
  <si>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</si>
  <si>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</si>
  <si>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</si>
  <si>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</si>
  <si>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</si>
  <si>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</si>
  <si>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</si>
  <si>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</si>
  <si>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</si>
  <si>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</si>
  <si>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</si>
  <si>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</si>
  <si>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</si>
  <si>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</si>
  <si>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</si>
  <si>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</si>
  <si>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</si>
  <si>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</si>
  <si>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</si>
  <si>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</si>
  <si>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</si>
  <si>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</si>
  <si>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</si>
  <si>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</si>
  <si>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</si>
  <si>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</si>
  <si>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</si>
  <si>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</si>
  <si>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</si>
  <si>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</si>
  <si>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</si>
  <si>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</si>
  <si>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</si>
  <si>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</si>
  <si>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</si>
  <si>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</si>
  <si>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</si>
  <si>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</si>
  <si>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</si>
  <si>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</si>
  <si>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</si>
  <si>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</si>
  <si>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</si>
  <si>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</si>
  <si>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</si>
  <si>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</si>
  <si>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</si>
  <si>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</si>
  <si>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</si>
  <si>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</si>
  <si>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</si>
  <si>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</si>
  <si>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</si>
  <si>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</si>
  <si>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</si>
  <si>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</si>
  <si>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</si>
  <si>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</si>
  <si>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</si>
  <si>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</si>
  <si>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</si>
  <si>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</si>
  <si>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</si>
  <si>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</si>
  <si>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</si>
  <si>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</si>
  <si>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</si>
  <si>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</si>
  <si>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</si>
  <si>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</si>
  <si>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</si>
  <si>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</si>
  <si>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</si>
  <si>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</si>
  <si>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</si>
  <si>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</si>
  <si>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</si>
  <si>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</si>
  <si>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</si>
  <si>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</si>
  <si>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</si>
  <si>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</si>
  <si>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</si>
  <si>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</si>
  <si>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</si>
  <si>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</si>
  <si>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</si>
  <si>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</si>
  <si>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</si>
  <si>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</si>
  <si>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</si>
  <si>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</si>
  <si>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</si>
  <si>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</si>
  <si>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</si>
  <si>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</si>
  <si>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</si>
  <si>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</si>
  <si>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</si>
  <si>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</si>
  <si>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</si>
  <si>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</si>
  <si>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</si>
  <si>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</si>
  <si>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</si>
  <si>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</si>
  <si>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</si>
  <si>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</si>
  <si>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</si>
  <si>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</si>
  <si>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</si>
  <si>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</si>
  <si>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</si>
  <si>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</si>
  <si>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</si>
  <si>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</si>
  <si>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</si>
  <si>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</si>
  <si>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</si>
  <si>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</si>
  <si>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</si>
  <si>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</si>
  <si>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</si>
  <si>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</si>
  <si>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</si>
  <si>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</si>
  <si>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</si>
  <si>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</si>
  <si>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</si>
  <si>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</si>
  <si>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</si>
  <si>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</si>
  <si>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</si>
  <si>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</si>
  <si>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</si>
  <si>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</si>
  <si>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</si>
  <si>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</si>
  <si>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</si>
  <si>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</si>
  <si>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</si>
  <si>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</si>
  <si>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</si>
  <si>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</si>
  <si>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</si>
  <si>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</si>
  <si>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</si>
  <si>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</si>
  <si>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</si>
  <si>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</si>
  <si>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</si>
  <si>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</si>
  <si>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</si>
  <si>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</si>
  <si>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</si>
  <si>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</si>
  <si>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</si>
  <si>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</si>
  <si>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</si>
  <si>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</si>
  <si>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</si>
  <si>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</si>
  <si>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</si>
  <si>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</si>
  <si>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</si>
  <si>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</si>
  <si>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</si>
  <si>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</si>
  <si>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</si>
  <si>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</si>
  <si>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</si>
  <si>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</si>
  <si>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</si>
  <si>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</si>
  <si>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</si>
  <si>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</si>
  <si>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</si>
  <si>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</si>
  <si>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</si>
  <si>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</si>
  <si>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</si>
  <si>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</si>
  <si>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</si>
  <si>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</si>
  <si>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</si>
  <si>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</si>
  <si>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</si>
  <si>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</si>
  <si>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</si>
  <si>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</si>
  <si>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</si>
  <si>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</si>
  <si>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</si>
  <si>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</si>
  <si>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</si>
  <si>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</si>
  <si>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</si>
  <si>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</si>
  <si>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</si>
  <si>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</si>
  <si>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</si>
  <si>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</si>
  <si>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</si>
  <si>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</si>
  <si>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</si>
  <si>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</si>
  <si>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</si>
  <si>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</si>
  <si>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</si>
  <si>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</si>
  <si>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</si>
  <si>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</si>
  <si>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</si>
  <si>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</si>
  <si>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</si>
  <si>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</si>
  <si>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</si>
  <si>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</si>
  <si>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</si>
  <si>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</si>
  <si>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</si>
  <si>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</si>
  <si>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</si>
  <si>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</si>
  <si>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</si>
  <si>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</si>
  <si>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</si>
  <si>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</si>
  <si>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</si>
  <si>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</si>
  <si>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</si>
  <si>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</si>
  <si>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</si>
  <si>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</si>
  <si>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</si>
  <si>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</si>
  <si>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</si>
  <si>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</si>
  <si>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</si>
  <si>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</si>
  <si>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</si>
  <si>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</si>
  <si>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</si>
  <si>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</si>
  <si>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</si>
  <si>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</si>
  <si>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</si>
  <si>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</si>
  <si>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</si>
  <si>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</si>
  <si>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</si>
  <si>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</si>
  <si>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</si>
  <si>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</si>
  <si>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</si>
  <si>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</si>
  <si>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</si>
  <si>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</si>
  <si>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</si>
  <si>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</si>
  <si>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</si>
  <si>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</si>
  <si>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</si>
  <si>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</si>
  <si>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</si>
  <si>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</si>
  <si>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</si>
  <si>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</si>
  <si>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</si>
  <si>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</si>
  <si>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</si>
  <si>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</si>
  <si>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</si>
  <si>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</si>
  <si>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</si>
  <si>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</si>
  <si>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</si>
  <si>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</si>
  <si>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</si>
  <si>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</si>
  <si>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</si>
  <si>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</si>
  <si>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</si>
  <si>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</si>
  <si>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</si>
  <si>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</si>
  <si>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</si>
  <si>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</si>
  <si>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</si>
  <si>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</si>
  <si>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</si>
  <si>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</si>
  <si>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</si>
  <si>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</si>
  <si>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</si>
  <si>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</si>
  <si>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</si>
  <si>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</si>
  <si>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</si>
  <si>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</si>
  <si>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</si>
  <si>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</si>
  <si>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</si>
  <si>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</si>
  <si>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</si>
  <si>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</si>
  <si>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</si>
  <si>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</si>
  <si>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</si>
  <si>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</si>
  <si>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</si>
  <si>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</si>
  <si>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</si>
  <si>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</si>
  <si>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</si>
  <si>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</si>
  <si>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</si>
  <si>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</si>
  <si>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</si>
  <si>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</si>
  <si>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</si>
  <si>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</si>
  <si>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</si>
  <si>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</si>
  <si>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</si>
  <si>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</si>
  <si>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</si>
  <si>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</si>
  <si>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</si>
  <si>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</si>
  <si>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</si>
  <si>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</si>
  <si>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</si>
  <si>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</si>
  <si>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</si>
  <si>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</si>
  <si>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</si>
  <si>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</si>
  <si>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</si>
  <si>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</si>
  <si>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</si>
  <si>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</si>
  <si>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</si>
  <si>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</si>
  <si>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</si>
  <si>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</si>
  <si>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</si>
  <si>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</si>
  <si>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</si>
  <si>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</si>
  <si>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</si>
  <si>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</si>
  <si>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</si>
  <si>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</si>
  <si>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</si>
  <si>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</si>
  <si>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</si>
  <si>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</si>
  <si>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</si>
  <si>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</si>
  <si>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</si>
  <si>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</si>
  <si>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</si>
  <si>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</si>
  <si>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</si>
  <si>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</si>
  <si>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</si>
  <si>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</si>
  <si>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</si>
  <si>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</si>
  <si>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</si>
  <si>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</si>
  <si>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</si>
  <si>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</si>
  <si>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</si>
  <si>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</si>
  <si>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</si>
  <si>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</si>
  <si>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</si>
  <si>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</si>
  <si>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</si>
  <si>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</si>
  <si>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</si>
  <si>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</si>
  <si>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</si>
  <si>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</si>
  <si>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</si>
  <si>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</si>
  <si>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</si>
  <si>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</si>
  <si>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</si>
  <si>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</si>
  <si>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</si>
  <si>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</si>
  <si>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</si>
  <si>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</si>
  <si>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</si>
  <si>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</si>
  <si>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</si>
  <si>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</si>
  <si>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</si>
  <si>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</si>
  <si>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</si>
  <si>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</si>
  <si>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</si>
  <si>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</si>
  <si>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</si>
  <si>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</si>
  <si>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</si>
  <si>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</si>
  <si>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</si>
  <si>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</si>
  <si>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</si>
  <si>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</si>
  <si>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</si>
  <si>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</si>
  <si>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</si>
  <si>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</si>
  <si>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</si>
  <si>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</si>
  <si>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</si>
  <si>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</si>
  <si>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</si>
  <si>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</si>
  <si>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</si>
  <si>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</si>
  <si>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</si>
  <si>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</si>
  <si>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</si>
  <si>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</si>
  <si>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</si>
  <si>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</si>
  <si>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</si>
  <si>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</si>
  <si>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</si>
  <si>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</si>
  <si>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</si>
  <si>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</si>
  <si>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</si>
  <si>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</si>
  <si>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</si>
  <si>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</si>
  <si>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</si>
  <si>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</si>
  <si>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</si>
  <si>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</si>
  <si>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</si>
  <si>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</si>
  <si>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</si>
  <si>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</si>
  <si>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</si>
  <si>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</si>
  <si>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</si>
  <si>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</si>
  <si>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</si>
  <si>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</si>
  <si>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</si>
  <si>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</si>
  <si>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</si>
  <si>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</si>
  <si>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</si>
  <si>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</si>
  <si>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</si>
  <si>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</si>
  <si>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</si>
  <si>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</si>
  <si>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</si>
  <si>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</si>
  <si>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</si>
  <si>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</si>
  <si>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</si>
  <si>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</si>
  <si>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</si>
  <si>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</si>
  <si>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</si>
  <si>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</si>
  <si>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</si>
  <si>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</si>
  <si>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</si>
  <si>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</si>
  <si>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</si>
  <si>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</si>
  <si>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</si>
  <si>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</si>
  <si>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</si>
  <si>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</si>
  <si>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</si>
  <si>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</si>
  <si>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</si>
  <si>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</si>
  <si>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</si>
  <si>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</si>
  <si>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</si>
  <si>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</si>
  <si>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</si>
  <si>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</si>
  <si>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</si>
  <si>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</si>
  <si>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</si>
  <si>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</si>
  <si>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</si>
  <si>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</si>
  <si>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</si>
  <si>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</si>
  <si>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</si>
  <si>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</si>
  <si>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</si>
  <si>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</si>
  <si>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</si>
  <si>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</si>
  <si>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</si>
  <si>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</si>
  <si>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</si>
  <si>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</si>
  <si>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</si>
  <si>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</si>
  <si>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</si>
  <si>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</si>
  <si>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</si>
  <si>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</si>
  <si>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</si>
  <si>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</si>
  <si>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</si>
  <si>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</si>
  <si>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</si>
  <si>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</si>
  <si>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</si>
  <si>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</si>
  <si>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</si>
  <si>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</si>
  <si>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</si>
  <si>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</si>
  <si>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</si>
  <si>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</si>
  <si>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</si>
  <si>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</si>
  <si>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</si>
  <si>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</si>
  <si>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</si>
  <si>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</si>
  <si>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</si>
  <si>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</si>
  <si>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</si>
  <si>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</si>
  <si>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</si>
  <si>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</si>
  <si>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</si>
  <si>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</si>
  <si>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</si>
  <si>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</si>
  <si>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</si>
  <si>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</si>
  <si>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</si>
  <si>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</si>
  <si>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</si>
  <si>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</si>
  <si>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</si>
  <si>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</si>
  <si>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</si>
  <si>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</si>
  <si>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</si>
  <si>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</si>
  <si>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</si>
  <si>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</si>
  <si>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</si>
  <si>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</si>
  <si>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</si>
  <si>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</si>
  <si>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</si>
  <si>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</si>
  <si>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</si>
  <si>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</si>
  <si>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</si>
  <si>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</si>
  <si>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</si>
  <si>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</si>
  <si>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</si>
  <si>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</si>
  <si>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</si>
  <si>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</si>
  <si>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</si>
  <si>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</si>
  <si>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</si>
  <si>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</si>
  <si>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</si>
  <si>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</si>
  <si>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</si>
  <si>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</si>
  <si>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</si>
  <si>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</si>
  <si>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</si>
  <si>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</si>
  <si>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</si>
  <si>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</si>
  <si>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</si>
  <si>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</si>
  <si>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</si>
  <si>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</si>
  <si>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</si>
  <si>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</si>
  <si>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</si>
  <si>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</si>
  <si>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</si>
  <si>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</si>
  <si>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</si>
  <si>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</si>
  <si>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</si>
  <si>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</si>
  <si>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</si>
  <si>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</si>
  <si>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</si>
  <si>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</si>
  <si>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</si>
  <si>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</si>
  <si>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</si>
  <si>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</si>
  <si>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</si>
  <si>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</si>
  <si>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</si>
  <si>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</si>
  <si>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</si>
  <si>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</si>
  <si>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</si>
  <si>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</si>
  <si>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</si>
  <si>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</si>
  <si>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</si>
  <si>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</si>
  <si>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</si>
  <si>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</si>
  <si>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</si>
  <si>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</si>
  <si>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</si>
  <si>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</si>
  <si>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</si>
  <si>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</si>
  <si>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</si>
  <si>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</si>
  <si>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</si>
  <si>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</si>
  <si>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</si>
  <si>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</si>
  <si>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</si>
  <si>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</si>
  <si>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</si>
  <si>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</si>
  <si>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</si>
  <si>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</si>
  <si>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</si>
  <si>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</si>
  <si>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</si>
  <si>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</si>
  <si>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</si>
  <si>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</si>
  <si>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</si>
  <si>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</si>
  <si>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</si>
  <si>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</si>
  <si>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</si>
  <si>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</si>
  <si>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</si>
  <si>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</si>
  <si>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</si>
  <si>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</si>
  <si>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</si>
  <si>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</si>
  <si>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</si>
  <si>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</si>
  <si>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</si>
  <si>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</si>
  <si>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</si>
  <si>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</si>
  <si>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</si>
  <si>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</si>
  <si>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</si>
  <si>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</si>
  <si>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</si>
  <si>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</si>
  <si>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</si>
  <si>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</si>
  <si>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</si>
  <si>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</si>
  <si>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</si>
  <si>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</si>
  <si>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</si>
  <si>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</si>
  <si>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</si>
  <si>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</si>
  <si>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</si>
  <si>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</si>
  <si>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</si>
  <si>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</si>
  <si>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</si>
  <si>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</si>
  <si>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</si>
  <si>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</si>
  <si>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</si>
  <si>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</si>
  <si>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</si>
  <si>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</si>
  <si>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</si>
  <si>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</si>
  <si>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</si>
  <si>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</si>
  <si>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</si>
  <si>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</si>
  <si>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</si>
  <si>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</si>
  <si>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</si>
  <si>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</si>
  <si>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</si>
  <si>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</si>
  <si>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</si>
  <si>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</si>
  <si>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</si>
  <si>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</si>
  <si>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</si>
  <si>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</si>
  <si>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</si>
  <si>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</si>
  <si>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</si>
  <si>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</si>
  <si>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</si>
  <si>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</si>
  <si>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</si>
  <si>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</si>
  <si>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</si>
  <si>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</si>
  <si>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</si>
  <si>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</si>
  <si>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</si>
  <si>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</si>
  <si>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</si>
  <si>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</si>
  <si>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</si>
  <si>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</si>
  <si>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</si>
  <si>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</si>
  <si>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</si>
  <si>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</si>
  <si>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</si>
  <si>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</si>
  <si>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</si>
  <si>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</si>
  <si>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</si>
  <si>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</si>
  <si>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</si>
  <si>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</si>
  <si>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</si>
  <si>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</si>
  <si>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</si>
  <si>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</si>
  <si>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</si>
  <si>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</si>
  <si>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</si>
  <si>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</si>
  <si>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</si>
  <si>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</si>
  <si>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</si>
  <si>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</si>
  <si>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</si>
  <si>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</si>
  <si>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</si>
  <si>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</si>
  <si>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</si>
  <si>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</si>
  <si>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</si>
  <si>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</si>
  <si>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</si>
  <si>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</si>
  <si>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</si>
  <si>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</si>
  <si>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</si>
  <si>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</si>
  <si>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</si>
  <si>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</si>
  <si>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</si>
  <si>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</si>
  <si>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</si>
  <si>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</si>
  <si>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</si>
  <si>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</si>
  <si>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</si>
  <si>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</si>
  <si>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</si>
  <si>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</si>
  <si>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</si>
  <si>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</si>
  <si>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</si>
  <si>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</si>
  <si>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</si>
  <si>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</si>
  <si>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</si>
  <si>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</si>
  <si>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</si>
  <si>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</si>
  <si>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</si>
  <si>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</si>
  <si>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</si>
  <si>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</si>
  <si>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</si>
  <si>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</si>
  <si>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</si>
  <si>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</si>
  <si>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</si>
  <si>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</si>
  <si>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</si>
  <si>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</si>
  <si>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</si>
  <si>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</si>
  <si>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</si>
  <si>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</si>
  <si>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</si>
  <si>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</si>
  <si>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</si>
  <si>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</si>
  <si>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</si>
  <si>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</si>
  <si>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</si>
  <si>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</si>
  <si>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</si>
  <si>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</si>
  <si>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</si>
  <si>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</si>
  <si>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</si>
  <si>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</si>
  <si>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</si>
  <si>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</si>
  <si>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</si>
  <si>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</si>
  <si>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</si>
  <si>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</si>
  <si>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</si>
  <si>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</si>
  <si>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</si>
  <si>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</si>
  <si>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</si>
  <si>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</si>
  <si>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</si>
  <si>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</si>
  <si>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</si>
  <si>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</si>
  <si>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</si>
  <si>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</si>
  <si>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</si>
  <si>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</si>
  <si>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</si>
  <si>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</si>
  <si>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</si>
  <si>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</si>
  <si>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</si>
  <si>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</si>
  <si>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</si>
  <si>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</si>
  <si>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</si>
  <si>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</si>
  <si>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</si>
  <si>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</si>
  <si>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</si>
  <si>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</si>
  <si>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</si>
  <si>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</si>
  <si>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</si>
  <si>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</si>
  <si>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</si>
  <si>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</si>
  <si>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</si>
  <si>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</si>
  <si>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</si>
  <si>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</si>
  <si>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</si>
  <si>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</si>
  <si>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</si>
  <si>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</si>
  <si>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</si>
  <si>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</si>
  <si>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</si>
  <si>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</si>
  <si>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</si>
  <si>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</si>
  <si>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</si>
  <si>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</si>
  <si>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</si>
  <si>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</si>
  <si>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</si>
  <si>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</si>
  <si>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</si>
  <si>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</si>
  <si>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</si>
  <si>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</si>
  <si>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</si>
  <si>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</si>
  <si>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</si>
  <si>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</si>
  <si>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</si>
  <si>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</si>
  <si>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</si>
  <si>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</si>
  <si>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</si>
  <si>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</si>
  <si>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</si>
  <si>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</si>
  <si>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</si>
  <si>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</si>
  <si>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</si>
  <si>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</si>
  <si>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</si>
  <si>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</si>
  <si>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</si>
  <si>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</si>
  <si>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</si>
  <si>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</si>
  <si>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</si>
  <si>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</si>
  <si>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</si>
  <si>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</si>
  <si>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</si>
  <si>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</si>
  <si>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</si>
  <si>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</si>
  <si>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</si>
  <si>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</si>
  <si>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</si>
  <si>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</si>
  <si>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</si>
  <si>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</si>
  <si>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</si>
  <si>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</si>
  <si>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</si>
  <si>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</si>
  <si>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</si>
  <si>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</si>
  <si>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</si>
  <si>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</si>
  <si>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</si>
  <si>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</si>
  <si>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</si>
  <si>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</si>
  <si>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</si>
  <si>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</si>
  <si>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</si>
  <si>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</si>
  <si>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</si>
  <si>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</si>
  <si>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</si>
  <si>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</si>
  <si>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</si>
  <si>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</si>
  <si>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</si>
  <si>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</si>
  <si>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</si>
  <si>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</si>
  <si>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</si>
  <si>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</si>
  <si>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</si>
  <si>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</si>
  <si>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</si>
  <si>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</si>
  <si>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</si>
  <si>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</si>
  <si>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</si>
  <si>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</si>
  <si>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</si>
  <si>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</si>
  <si>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</si>
  <si>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</si>
  <si>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</si>
  <si>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</si>
  <si>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</si>
  <si>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</si>
  <si>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</si>
  <si>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</si>
  <si>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</si>
  <si>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</si>
  <si>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</si>
  <si>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</si>
  <si>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</si>
  <si>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</si>
  <si>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</si>
  <si>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</si>
  <si>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</si>
  <si>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</si>
  <si>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</si>
  <si>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</si>
  <si>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</si>
  <si>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</si>
  <si>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</si>
  <si>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</si>
  <si>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</si>
  <si>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</si>
  <si>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</si>
  <si>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</si>
  <si>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</si>
  <si>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</si>
  <si>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</si>
  <si>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</si>
  <si>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</si>
  <si>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</si>
  <si>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</si>
  <si>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</si>
  <si>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</si>
  <si>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</si>
  <si>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</si>
  <si>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</si>
  <si>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</si>
  <si>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</si>
  <si>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</si>
  <si>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</si>
  <si>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</si>
  <si>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</si>
  <si>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</si>
  <si>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</si>
  <si>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</si>
  <si>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</si>
  <si>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</si>
  <si>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</si>
  <si>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</si>
  <si>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</si>
  <si>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</si>
  <si>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</si>
  <si>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</si>
  <si>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</si>
  <si>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</si>
  <si>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</si>
  <si>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</si>
  <si>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</si>
  <si>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</si>
  <si>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</si>
  <si>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</si>
  <si>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</si>
  <si>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</si>
  <si>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</si>
  <si>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</si>
  <si>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</si>
  <si>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</si>
  <si>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</si>
  <si>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</si>
  <si>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</si>
  <si>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</si>
  <si>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</si>
  <si>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</si>
  <si>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</si>
  <si>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</si>
  <si>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</si>
  <si>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</si>
  <si>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</si>
  <si>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</si>
  <si>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</si>
  <si>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</si>
  <si>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</si>
  <si>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</si>
  <si>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</si>
  <si>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</si>
  <si>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</si>
  <si>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</si>
  <si>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</si>
  <si>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</si>
  <si>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</si>
  <si>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</si>
  <si>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</si>
  <si>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</si>
  <si>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</si>
  <si>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</si>
  <si>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</si>
  <si>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</si>
  <si>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</si>
  <si>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</si>
  <si>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</si>
  <si>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</si>
  <si>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</si>
  <si>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</si>
  <si>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</si>
  <si>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</si>
  <si>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</si>
  <si>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</si>
  <si>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</si>
  <si>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</si>
  <si>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</si>
  <si>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</si>
  <si>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</si>
  <si>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</si>
  <si>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</si>
  <si>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</si>
  <si>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</si>
  <si>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</si>
  <si>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</si>
  <si>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</si>
  <si>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</si>
  <si>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</si>
  <si>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</si>
  <si>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</si>
  <si>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</si>
  <si>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</si>
  <si>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</si>
  <si>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</si>
  <si>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</si>
  <si>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</si>
  <si>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</si>
  <si>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</si>
  <si>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</si>
  <si>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</si>
  <si>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</si>
  <si>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</si>
  <si>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</si>
  <si>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</si>
  <si>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</si>
  <si>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</si>
  <si>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</si>
  <si>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</si>
  <si>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</si>
  <si>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</si>
  <si>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</si>
  <si>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</si>
  <si>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</si>
  <si>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</si>
  <si>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</si>
  <si>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</si>
  <si>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</si>
  <si>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</si>
  <si>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</si>
  <si>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</si>
  <si>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</si>
  <si>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</si>
  <si>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</si>
  <si>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</si>
  <si>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</si>
  <si>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</si>
  <si>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</si>
  <si>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</si>
  <si>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</si>
  <si>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</si>
  <si>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</si>
  <si>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</si>
  <si>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</si>
  <si>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</si>
  <si>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</si>
  <si>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</si>
  <si>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</si>
  <si>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</si>
  <si>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</si>
  <si>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</si>
  <si>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</si>
  <si>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</si>
  <si>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</si>
  <si>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</si>
  <si>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</si>
  <si>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</si>
  <si>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</si>
  <si>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</si>
  <si>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</si>
  <si>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</si>
  <si>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</si>
  <si>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</si>
  <si>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</si>
  <si>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</si>
  <si>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</si>
  <si>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</si>
  <si>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</si>
  <si>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</si>
  <si>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</si>
  <si>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</si>
  <si>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</si>
  <si>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</si>
  <si>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</si>
  <si>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</si>
  <si>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</si>
  <si>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</si>
  <si>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</si>
  <si>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</si>
  <si>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</si>
  <si>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</si>
  <si>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</si>
  <si>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</si>
  <si>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</si>
  <si>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</si>
  <si>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</si>
  <si>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</si>
  <si>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</si>
  <si>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</si>
  <si>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</si>
  <si>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</si>
  <si>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</si>
  <si>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</si>
  <si>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</si>
  <si>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</si>
  <si>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</si>
  <si>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</si>
  <si>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</si>
  <si>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</si>
  <si>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</si>
  <si>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</si>
  <si>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</si>
  <si>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</si>
  <si>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</si>
  <si>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</si>
  <si>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</si>
  <si>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</si>
  <si>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</si>
  <si>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</si>
  <si>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</si>
  <si>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</si>
  <si>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</si>
  <si>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</si>
  <si>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</si>
  <si>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</si>
  <si>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</si>
  <si>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</si>
  <si>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</si>
  <si>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</si>
  <si>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</si>
  <si>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</si>
  <si>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</si>
  <si>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</si>
  <si>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</si>
  <si>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</si>
  <si>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</si>
  <si>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</si>
  <si>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</si>
  <si>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</si>
  <si>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</si>
  <si>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</si>
  <si>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</si>
  <si>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</si>
  <si>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</si>
  <si>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</si>
  <si>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</si>
  <si>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</si>
  <si>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</si>
  <si>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</si>
  <si>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</si>
  <si>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</si>
  <si>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</si>
  <si>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</si>
  <si>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</si>
  <si>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</si>
  <si>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</si>
  <si>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</si>
  <si>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</si>
  <si>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</si>
  <si>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</si>
  <si>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</si>
  <si>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</si>
  <si>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</si>
  <si>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</si>
  <si>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</si>
  <si>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</si>
  <si>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</si>
  <si>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</si>
  <si>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</si>
  <si>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</si>
  <si>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</si>
  <si>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</si>
  <si>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</si>
  <si>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</si>
  <si>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</si>
  <si>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</si>
  <si>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</si>
  <si>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</si>
  <si>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</si>
  <si>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</si>
  <si>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</si>
  <si>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</si>
  <si>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</si>
  <si>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</si>
  <si>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</si>
  <si>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</si>
  <si>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</si>
  <si>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</si>
  <si>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</si>
  <si>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</si>
  <si>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</si>
  <si>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</si>
  <si>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</si>
  <si>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</si>
  <si>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</si>
  <si>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</si>
  <si>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</si>
  <si>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</si>
  <si>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</si>
  <si>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</si>
  <si>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</si>
  <si>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</si>
  <si>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</si>
  <si>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</si>
  <si>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</si>
  <si>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</si>
  <si>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</si>
  <si>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</si>
  <si>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</si>
  <si>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</si>
  <si>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</si>
  <si>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</si>
  <si>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</si>
  <si>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</si>
  <si>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</si>
  <si>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</si>
  <si>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</si>
  <si>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</si>
  <si>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</si>
  <si>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</si>
  <si>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</si>
  <si>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</si>
  <si>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</si>
  <si>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</si>
  <si>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</si>
  <si>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</si>
  <si>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</si>
  <si>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</si>
  <si>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</si>
  <si>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</si>
  <si>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</si>
  <si>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</si>
  <si>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</si>
  <si>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</si>
  <si>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</si>
  <si>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</si>
  <si>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</si>
  <si>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</si>
  <si>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</si>
  <si>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</si>
  <si>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</si>
  <si>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</si>
  <si>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</si>
  <si>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</si>
  <si>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</si>
  <si>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</si>
  <si>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</si>
  <si>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</si>
  <si>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</si>
  <si>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</si>
  <si>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</si>
  <si>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</si>
  <si>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</si>
  <si>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</si>
  <si>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</si>
  <si>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</si>
  <si>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</si>
  <si>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</si>
  <si>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</si>
  <si>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</si>
  <si>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</si>
  <si>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</si>
  <si>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</si>
  <si>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</si>
  <si>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</si>
  <si>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</si>
  <si>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</si>
  <si>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</si>
  <si>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</si>
  <si>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</si>
  <si>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</si>
  <si>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</si>
  <si>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</si>
  <si>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</si>
  <si>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</si>
  <si>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</si>
  <si>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</si>
  <si>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</si>
  <si>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</si>
  <si>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</si>
  <si>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</si>
  <si>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</si>
  <si>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</si>
  <si>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</si>
  <si>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</si>
  <si>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</si>
  <si>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</si>
  <si>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</si>
  <si>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</si>
  <si>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</si>
  <si>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</si>
  <si>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</si>
  <si>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</si>
  <si>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</si>
  <si>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</si>
  <si>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</si>
  <si>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</si>
  <si>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</si>
  <si>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</si>
  <si>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</si>
  <si>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</si>
  <si>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</si>
  <si>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</si>
  <si>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</si>
  <si>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</si>
  <si>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</si>
  <si>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</si>
  <si>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</si>
  <si>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</si>
  <si>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</si>
  <si>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</si>
  <si>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</si>
  <si>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</si>
  <si>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</si>
  <si>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</si>
  <si>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</si>
  <si>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</si>
  <si>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</si>
  <si>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</si>
  <si>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</si>
  <si>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</si>
  <si>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</si>
  <si>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</si>
  <si>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</si>
  <si>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</si>
  <si>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</si>
  <si>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</si>
  <si>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</si>
  <si>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</si>
  <si>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</si>
  <si>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</si>
  <si>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</si>
  <si>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</si>
  <si>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</si>
  <si>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</si>
  <si>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</si>
  <si>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</si>
  <si>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</si>
  <si>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</si>
  <si>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</si>
  <si>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</si>
  <si>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</si>
  <si>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</si>
  <si>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</si>
  <si>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</si>
  <si>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</si>
  <si>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</si>
  <si>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</si>
  <si>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</si>
  <si>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</si>
  <si>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</si>
  <si>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</si>
  <si>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</si>
  <si>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</si>
  <si>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</si>
  <si>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</si>
  <si>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</si>
  <si>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</si>
  <si>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</si>
  <si>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</si>
  <si>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</si>
  <si>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</si>
  <si>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</si>
  <si>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</si>
  <si>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</si>
  <si>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</si>
  <si>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</si>
  <si>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</si>
  <si>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</si>
  <si>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</si>
  <si>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</si>
  <si>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</si>
  <si>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</si>
  <si>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</si>
  <si>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</si>
  <si>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</si>
  <si>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</si>
  <si>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</si>
  <si>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</si>
  <si>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</si>
  <si>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</si>
  <si>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</si>
  <si>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</si>
  <si>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</si>
  <si>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</si>
  <si>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</si>
  <si>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</si>
  <si>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</si>
  <si>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</si>
  <si>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</si>
  <si>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</si>
  <si>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</si>
  <si>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</si>
  <si>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</si>
  <si>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</si>
  <si>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</si>
  <si>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</si>
  <si>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</si>
  <si>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</si>
  <si>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</si>
  <si>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</si>
  <si>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</si>
  <si>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</si>
  <si>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</si>
  <si>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</si>
  <si>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</si>
  <si>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</si>
  <si>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</si>
  <si>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</si>
  <si>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</si>
  <si>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</si>
  <si>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</si>
  <si>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</si>
  <si>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</si>
  <si>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</si>
  <si>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</si>
  <si>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</si>
  <si>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</si>
  <si>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</si>
  <si>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</si>
  <si>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</si>
  <si>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</si>
  <si>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</si>
  <si>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</si>
  <si>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</si>
  <si>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</si>
  <si>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</si>
  <si>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</si>
  <si>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</si>
  <si>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</si>
  <si>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</si>
  <si>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</si>
  <si>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</si>
  <si>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</si>
  <si>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</si>
  <si>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</si>
  <si>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</si>
  <si>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</si>
  <si>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</si>
  <si>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</si>
  <si>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</si>
  <si>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</si>
  <si>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</si>
  <si>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</si>
  <si>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</si>
  <si>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</si>
  <si>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</si>
  <si>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</si>
  <si>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</si>
  <si>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</si>
  <si>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</si>
  <si>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</si>
  <si>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</si>
  <si>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</si>
  <si>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</si>
  <si>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</si>
  <si>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</si>
  <si>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</si>
  <si>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</si>
  <si>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</si>
  <si>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</si>
  <si>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</si>
  <si>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</si>
  <si>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</si>
  <si>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</si>
  <si>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</si>
  <si>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</si>
  <si>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</si>
  <si>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</si>
  <si>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</si>
  <si>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</si>
  <si>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</si>
  <si>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</si>
  <si>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</si>
  <si>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</si>
  <si>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</si>
  <si>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</si>
  <si>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</si>
  <si>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</si>
  <si>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</si>
  <si>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</si>
  <si>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</si>
  <si>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</si>
  <si>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</si>
  <si>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</si>
  <si>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</si>
  <si>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</si>
  <si>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</si>
  <si>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</si>
  <si>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</si>
  <si>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</si>
  <si>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</si>
  <si>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</si>
  <si>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</si>
  <si>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</si>
  <si>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</si>
  <si>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</si>
  <si>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</si>
  <si>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</si>
  <si>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</si>
  <si>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</si>
  <si>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</si>
  <si>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</si>
  <si>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</si>
  <si>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</si>
  <si>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</si>
  <si>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</si>
  <si>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</si>
  <si>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</si>
  <si>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</si>
  <si>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</si>
  <si>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</si>
  <si>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</si>
  <si>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</si>
  <si>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</si>
  <si>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</si>
  <si>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</si>
  <si>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</si>
  <si>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</si>
  <si>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</si>
  <si>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</si>
  <si>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</si>
  <si>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</si>
  <si>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</si>
  <si>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</si>
  <si>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</si>
  <si>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</si>
  <si>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</si>
  <si>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</si>
  <si>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</si>
  <si>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</si>
  <si>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</si>
  <si>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</si>
  <si>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</si>
  <si>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</si>
  <si>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</si>
  <si>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</si>
  <si>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</si>
  <si>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</si>
  <si>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</si>
  <si>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</si>
  <si>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</si>
  <si>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</si>
  <si>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</si>
  <si>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</si>
  <si>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</si>
  <si>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</si>
  <si>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</si>
  <si>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</si>
  <si>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</si>
  <si>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</si>
  <si>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</si>
  <si>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</si>
  <si>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</si>
  <si>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</si>
  <si>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</si>
  <si>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</si>
  <si>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</si>
  <si>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</si>
  <si>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</si>
  <si>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</si>
  <si>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</si>
  <si>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</si>
  <si>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</si>
  <si>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</si>
  <si>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</si>
  <si>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</si>
  <si>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</si>
  <si>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</si>
  <si>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</si>
  <si>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</si>
  <si>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</si>
  <si>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</si>
  <si>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</si>
  <si>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</si>
  <si>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</si>
  <si>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</si>
  <si>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</si>
  <si>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</si>
  <si>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</si>
  <si>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</si>
  <si>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</si>
  <si>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</si>
  <si>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</si>
  <si>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</si>
  <si>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</si>
  <si>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</si>
  <si>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</si>
  <si>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</si>
  <si>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</si>
  <si>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</si>
  <si>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</si>
  <si>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</si>
  <si>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</si>
  <si>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</si>
  <si>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</si>
  <si>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</si>
  <si>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</si>
  <si>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</si>
  <si>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</si>
  <si>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</si>
  <si>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</si>
  <si>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</si>
  <si>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</si>
  <si>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</si>
  <si>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</si>
  <si>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</si>
  <si>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</si>
  <si>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</si>
  <si>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</si>
  <si>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</si>
  <si>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</si>
  <si>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</si>
  <si>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</si>
  <si>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</si>
  <si>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</si>
  <si>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</si>
  <si>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</si>
  <si>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</si>
  <si>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</si>
  <si>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</si>
  <si>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</si>
  <si>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</si>
  <si>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</si>
  <si>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</si>
  <si>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</si>
  <si>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</si>
  <si>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</si>
  <si>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</si>
  <si>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</si>
  <si>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</si>
  <si>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</si>
  <si>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</si>
  <si>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</si>
  <si>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</si>
  <si>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</si>
  <si>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</si>
  <si>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</si>
  <si>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</si>
  <si>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</si>
  <si>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</si>
  <si>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</si>
  <si>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</si>
  <si>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</si>
  <si>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</si>
  <si>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</si>
  <si>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</si>
  <si>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</si>
  <si>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</si>
  <si>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</si>
  <si>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</si>
  <si>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</si>
  <si>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</si>
  <si>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</si>
  <si>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</si>
  <si>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</si>
  <si>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</si>
  <si>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</si>
  <si>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</si>
  <si>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</si>
  <si>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</si>
  <si>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</si>
  <si>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</si>
  <si>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</si>
  <si>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</si>
  <si>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</si>
  <si>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</si>
  <si>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</si>
  <si>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</si>
  <si>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</si>
  <si>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</si>
  <si>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</si>
  <si>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</si>
  <si>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</si>
  <si>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</si>
  <si>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</si>
  <si>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</si>
  <si>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</si>
  <si>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</si>
  <si>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</si>
  <si>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</si>
  <si>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</si>
  <si>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</si>
  <si>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</si>
  <si>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</si>
  <si>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</si>
  <si>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</si>
  <si>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</si>
  <si>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</si>
  <si>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</si>
  <si>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</si>
  <si>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</si>
  <si>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</si>
  <si>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</si>
  <si>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</si>
  <si>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</si>
  <si>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</si>
  <si>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</si>
  <si>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</si>
  <si>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</si>
  <si>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</si>
  <si>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</si>
  <si>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</si>
  <si>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</si>
  <si>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</si>
  <si>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</si>
  <si>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</si>
  <si>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</si>
  <si>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</si>
  <si>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</si>
  <si>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</si>
  <si>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</si>
  <si>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</si>
  <si>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</si>
  <si>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</si>
  <si>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</si>
  <si>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</si>
  <si>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</si>
  <si>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</si>
  <si>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</si>
  <si>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</si>
  <si>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</si>
  <si>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</si>
  <si>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</si>
  <si>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</si>
  <si>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</si>
  <si>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</si>
  <si>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</si>
  <si>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</si>
  <si>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</si>
  <si>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</si>
  <si>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</si>
  <si>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</si>
  <si>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</si>
  <si>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</si>
  <si>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</si>
  <si>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</si>
  <si>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</si>
  <si>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</si>
  <si>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</si>
  <si>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</si>
  <si>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</si>
  <si>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</si>
  <si>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</si>
  <si>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</si>
  <si>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</si>
  <si>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</si>
  <si>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</si>
  <si>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</si>
  <si>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</si>
  <si>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</si>
  <si>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</si>
  <si>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</si>
  <si>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</si>
  <si>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</si>
  <si>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</si>
  <si>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</si>
  <si>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</si>
  <si>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</si>
  <si>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</si>
  <si>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</si>
  <si>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</si>
  <si>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</si>
  <si>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</si>
  <si>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</si>
  <si>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</si>
  <si>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</si>
  <si>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</si>
  <si>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</si>
  <si>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</si>
  <si>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</si>
  <si>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</si>
  <si>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</si>
  <si>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</si>
  <si>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</si>
  <si>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</si>
  <si>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</si>
  <si>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</si>
  <si>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</si>
  <si>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</si>
  <si>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</si>
  <si>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</si>
  <si>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</si>
  <si>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</si>
  <si>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</si>
  <si>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</si>
  <si>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</si>
  <si>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</si>
  <si>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</si>
  <si>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</si>
  <si>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</si>
  <si>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</si>
  <si>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</si>
  <si>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</si>
  <si>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</si>
  <si>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</si>
  <si>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</si>
  <si>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</si>
  <si>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</si>
  <si>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</si>
  <si>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</si>
  <si>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</si>
  <si>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</si>
  <si>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</si>
  <si>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</si>
  <si>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</si>
  <si>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</si>
  <si>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</si>
  <si>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</si>
  <si>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</si>
  <si>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</si>
  <si>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</si>
  <si>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</si>
  <si>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</si>
  <si>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</si>
  <si>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</si>
  <si>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</si>
  <si>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</si>
  <si>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</si>
  <si>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</si>
  <si>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</si>
  <si>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</si>
  <si>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</si>
  <si>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</si>
  <si>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</si>
  <si>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</si>
  <si>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</si>
  <si>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</si>
  <si>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</si>
  <si>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</si>
  <si>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</si>
  <si>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</si>
  <si>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</si>
  <si>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</si>
  <si>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</si>
  <si>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</si>
  <si>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</si>
  <si>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</si>
  <si>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</si>
  <si>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</si>
  <si>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</si>
  <si>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</si>
  <si>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</si>
  <si>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</si>
  <si>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</si>
  <si>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</si>
  <si>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</si>
  <si>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</si>
  <si>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</si>
  <si>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</si>
  <si>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</si>
  <si>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</si>
  <si>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</si>
  <si>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</si>
  <si>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</si>
  <si>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</si>
  <si>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</si>
  <si>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</si>
  <si>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</si>
  <si>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</si>
  <si>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</si>
  <si>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</si>
  <si>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</si>
  <si>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</si>
  <si>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</si>
  <si>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</si>
  <si>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</si>
  <si>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</si>
  <si>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</si>
  <si>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</si>
  <si>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</si>
  <si>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</si>
  <si>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</si>
  <si>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</si>
  <si>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</si>
  <si>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</si>
  <si>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</si>
  <si>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</si>
  <si>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</si>
  <si>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</si>
  <si>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</si>
  <si>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</si>
  <si>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</si>
  <si>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</si>
  <si>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</si>
  <si>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</si>
  <si>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</si>
  <si>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</si>
  <si>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</si>
  <si>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</si>
  <si>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</si>
  <si>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</si>
  <si>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</si>
  <si>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</si>
  <si>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</si>
  <si>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</si>
  <si>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</si>
  <si>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</si>
  <si>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</si>
  <si>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</si>
  <si>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</si>
  <si>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</si>
  <si>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</si>
  <si>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</si>
  <si>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</si>
  <si>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</si>
  <si>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</si>
  <si>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</si>
  <si>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</si>
  <si>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</si>
  <si>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</si>
  <si>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</si>
  <si>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</si>
  <si>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</si>
  <si>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</si>
  <si>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</si>
  <si>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</si>
  <si>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</si>
  <si>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</si>
  <si>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</si>
  <si>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</si>
  <si>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</si>
  <si>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</si>
  <si>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</si>
  <si>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</si>
  <si>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</si>
  <si>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</si>
  <si>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</si>
  <si>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</si>
  <si>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</si>
  <si>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</si>
  <si>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</si>
  <si>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</si>
  <si>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</si>
  <si>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</si>
  <si>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</si>
  <si>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</si>
  <si>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</si>
  <si>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</si>
  <si>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</si>
  <si>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</si>
  <si>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</si>
  <si>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</si>
  <si>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</si>
  <si>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</si>
  <si>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</si>
  <si>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</si>
  <si>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</si>
  <si>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</si>
  <si>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</si>
  <si>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</si>
  <si>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</si>
  <si>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</si>
  <si>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</si>
  <si>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</si>
  <si>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</si>
  <si>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</si>
  <si>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</si>
  <si>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</si>
  <si>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</si>
  <si>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</si>
  <si>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</si>
  <si>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</si>
  <si>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</si>
  <si>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</si>
  <si>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</si>
  <si>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</si>
  <si>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</si>
  <si>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</si>
  <si>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</si>
  <si>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</si>
  <si>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</si>
  <si>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</si>
  <si>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</si>
  <si>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</si>
  <si>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</si>
  <si>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</si>
  <si>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</si>
  <si>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</si>
  <si>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</si>
  <si>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</si>
  <si>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</si>
  <si>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</si>
  <si>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</si>
  <si>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</si>
  <si>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</si>
  <si>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</si>
  <si>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</si>
  <si>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</si>
  <si>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</si>
  <si>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</si>
  <si>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</si>
  <si>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</si>
  <si>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</si>
  <si>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</si>
  <si>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</si>
  <si>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</si>
  <si>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</si>
  <si>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</si>
  <si>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</si>
  <si>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</si>
  <si>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</si>
  <si>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</si>
  <si>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</si>
  <si>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</si>
  <si>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</si>
  <si>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</si>
  <si>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</si>
  <si>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</si>
  <si>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</si>
  <si>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</si>
  <si>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</si>
  <si>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</si>
  <si>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</si>
  <si>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</si>
  <si>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</si>
  <si>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</si>
  <si>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</si>
  <si>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</si>
  <si>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</si>
  <si>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</si>
  <si>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</si>
  <si>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</si>
  <si>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</si>
  <si>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</si>
  <si>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</si>
  <si>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</si>
  <si>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</si>
  <si>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</si>
  <si>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</si>
  <si>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</si>
  <si>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</si>
  <si>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</si>
  <si>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</si>
  <si>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</si>
  <si>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</si>
  <si>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</si>
  <si>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</si>
  <si>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</si>
  <si>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</si>
  <si>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</si>
  <si>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</si>
  <si>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</si>
  <si>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</si>
  <si>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</si>
  <si>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</si>
  <si>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</si>
  <si>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</si>
  <si>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</si>
  <si>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</si>
  <si>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</si>
  <si>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</si>
  <si>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</si>
  <si>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</si>
  <si>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</si>
  <si>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</si>
  <si>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</si>
  <si>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</si>
  <si>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</si>
  <si>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</si>
  <si>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</si>
  <si>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</si>
  <si>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</si>
  <si>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</si>
  <si>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</si>
  <si>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</si>
  <si>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</si>
  <si>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</si>
  <si>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</si>
  <si>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</si>
  <si>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</si>
  <si>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</si>
  <si>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</si>
  <si>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</si>
  <si>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</si>
  <si>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</si>
  <si>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</si>
  <si>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</si>
  <si>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</si>
  <si>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</si>
  <si>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</si>
  <si>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</si>
  <si>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</si>
  <si>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</si>
  <si>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</si>
  <si>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</si>
  <si>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</si>
  <si>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</si>
  <si>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</si>
  <si>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</si>
  <si>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</si>
  <si>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</si>
  <si>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</si>
  <si>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</si>
  <si>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</si>
  <si>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</si>
  <si>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</si>
  <si>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</si>
  <si>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</si>
  <si>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</si>
  <si>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</si>
  <si>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</si>
  <si>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</si>
  <si>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</si>
  <si>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</si>
  <si>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</si>
  <si>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</si>
  <si>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</si>
  <si>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</si>
  <si>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</si>
  <si>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</si>
  <si>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</si>
  <si>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</si>
  <si>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</si>
  <si>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</si>
  <si>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</si>
  <si>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</si>
  <si>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</si>
  <si>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</si>
  <si>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</si>
  <si>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</si>
  <si>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</si>
  <si>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</si>
  <si>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</si>
  <si>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</si>
  <si>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</si>
  <si>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</si>
  <si>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</si>
  <si>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</si>
  <si>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</si>
  <si>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</si>
  <si>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</si>
  <si>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</si>
  <si>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</si>
  <si>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</si>
  <si>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</si>
  <si>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</si>
  <si>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</si>
  <si>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</si>
  <si>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</si>
  <si>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</si>
  <si>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</si>
  <si>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</si>
  <si>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</si>
  <si>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</si>
  <si>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</si>
  <si>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</si>
  <si>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</si>
  <si>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</si>
  <si>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</si>
  <si>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</si>
  <si>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</si>
  <si>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</si>
  <si>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</si>
  <si>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</si>
  <si>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</si>
  <si>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</si>
  <si>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</si>
  <si>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</si>
  <si>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</si>
  <si>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</si>
  <si>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</si>
  <si>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</si>
  <si>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</si>
  <si>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</si>
  <si>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</si>
  <si>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</si>
  <si>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</si>
  <si>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</si>
  <si>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</si>
  <si>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</si>
  <si>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</si>
  <si>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</si>
  <si>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</si>
  <si>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</si>
  <si>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</si>
  <si>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</si>
  <si>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</si>
  <si>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</si>
  <si>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</si>
  <si>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</si>
  <si>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</si>
  <si>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</si>
  <si>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</si>
  <si>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</si>
  <si>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</si>
  <si>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</si>
  <si>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</si>
  <si>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</si>
  <si>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</si>
  <si>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</si>
  <si>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</si>
  <si>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</si>
  <si>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</si>
  <si>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</si>
  <si>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</si>
  <si>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</si>
  <si>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</si>
  <si>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</si>
  <si>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</si>
  <si>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</si>
  <si>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</si>
  <si>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</si>
  <si>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</si>
  <si>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</si>
  <si>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</si>
  <si>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</si>
  <si>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</si>
  <si>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</si>
  <si>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</si>
  <si>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</si>
  <si>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</si>
  <si>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</si>
  <si>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</si>
  <si>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</si>
  <si>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</si>
  <si>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</si>
  <si>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</si>
  <si>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</si>
  <si>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</si>
  <si>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</si>
  <si>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</si>
  <si>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</si>
  <si>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</si>
  <si>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</si>
  <si>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</si>
  <si>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</si>
  <si>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</si>
  <si>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</si>
  <si>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</si>
  <si>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</si>
  <si>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</si>
  <si>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</si>
  <si>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</si>
  <si>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</si>
  <si>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</si>
  <si>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</si>
  <si>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</si>
  <si>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</si>
  <si>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</si>
  <si>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</si>
  <si>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</si>
  <si>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</si>
  <si>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</si>
  <si>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</si>
  <si>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</si>
  <si>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</si>
  <si>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</si>
  <si>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</si>
  <si>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</si>
  <si>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</si>
  <si>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</si>
  <si>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</si>
  <si>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</si>
  <si>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</si>
  <si>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</si>
  <si>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</si>
  <si>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</si>
  <si>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</si>
  <si>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</si>
  <si>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</si>
  <si>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</si>
  <si>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</si>
  <si>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</si>
  <si>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</si>
  <si>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</si>
  <si>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</si>
  <si>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</si>
  <si>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</si>
  <si>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</si>
  <si>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</si>
  <si>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</si>
  <si>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</si>
  <si>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</si>
  <si>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</si>
  <si>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</si>
  <si>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</si>
  <si>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</si>
  <si>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</si>
  <si>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</si>
  <si>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</si>
  <si>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</si>
  <si>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</si>
  <si>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</si>
  <si>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</si>
  <si>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</si>
  <si>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</si>
  <si>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</si>
  <si>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</si>
  <si>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</si>
  <si>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</si>
  <si>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</si>
  <si>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</si>
  <si>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</si>
  <si>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</si>
  <si>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</si>
  <si>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</si>
  <si>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</si>
  <si>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</si>
  <si>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</si>
  <si>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</si>
  <si>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</si>
  <si>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</si>
  <si>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</si>
  <si>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</si>
  <si>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</si>
  <si>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</si>
  <si>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</si>
  <si>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</si>
  <si>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</si>
  <si>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</si>
  <si>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</si>
  <si>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</si>
  <si>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</si>
  <si>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</si>
  <si>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</si>
  <si>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</si>
  <si>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</si>
  <si>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</si>
  <si>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</si>
  <si>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</si>
  <si>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</si>
  <si>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</si>
  <si>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</si>
  <si>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</si>
  <si>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</si>
  <si>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</si>
  <si>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</si>
  <si>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</si>
  <si>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</si>
  <si>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</si>
  <si>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</si>
  <si>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</si>
  <si>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</si>
  <si>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</si>
  <si>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</si>
  <si>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</si>
  <si>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</si>
  <si>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</si>
  <si>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</si>
  <si>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</si>
  <si>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</si>
  <si>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</si>
  <si>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</si>
  <si>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</si>
  <si>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</si>
  <si>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</si>
  <si>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</si>
  <si>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</si>
  <si>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</si>
  <si>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</si>
  <si>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</si>
  <si>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</si>
  <si>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</si>
  <si>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</si>
  <si>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</si>
  <si>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</si>
  <si>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</si>
  <si>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</si>
  <si>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</si>
  <si>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</si>
  <si>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</si>
  <si>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</si>
  <si>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</si>
  <si>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</si>
  <si>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</si>
  <si>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</si>
  <si>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</si>
  <si>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</si>
  <si>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</si>
  <si>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</si>
  <si>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</si>
  <si>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</si>
  <si>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</si>
  <si>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</si>
  <si>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</si>
  <si>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</si>
  <si>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</si>
  <si>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</si>
  <si>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</si>
  <si>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</si>
  <si>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</si>
  <si>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</si>
  <si>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</si>
  <si>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</si>
  <si>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</si>
  <si>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</si>
  <si>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</si>
  <si>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</si>
  <si>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</si>
  <si>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</si>
  <si>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</si>
  <si>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</si>
  <si>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</si>
  <si>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</si>
  <si>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</si>
  <si>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</si>
  <si>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</si>
  <si>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</si>
  <si>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</si>
  <si>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</si>
  <si>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</si>
  <si>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</si>
  <si>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</si>
  <si>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</si>
  <si>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</si>
  <si>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</si>
  <si>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</si>
  <si>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</si>
  <si>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</si>
  <si>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</si>
  <si>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</si>
  <si>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</si>
  <si>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</si>
  <si>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</si>
  <si>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</si>
  <si>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</si>
  <si>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</si>
  <si>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</si>
  <si>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</si>
  <si>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</si>
  <si>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</si>
  <si>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</si>
  <si>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</si>
  <si>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</si>
  <si>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</si>
  <si>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</si>
  <si>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</si>
  <si>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</si>
  <si>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</si>
  <si>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</si>
  <si>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</si>
  <si>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</si>
  <si>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</si>
  <si>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</si>
  <si>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</si>
  <si>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</si>
  <si>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</si>
  <si>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</si>
  <si>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</si>
  <si>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</si>
  <si>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</si>
  <si>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</si>
  <si>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</si>
  <si>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</si>
  <si>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</si>
  <si>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</si>
  <si>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</si>
  <si>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</si>
  <si>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</si>
  <si>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</si>
  <si>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</si>
  <si>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</si>
  <si>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</si>
  <si>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</si>
  <si>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</si>
  <si>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</si>
  <si>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</si>
  <si>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</si>
  <si>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</si>
  <si>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</si>
  <si>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</si>
  <si>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</si>
  <si>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</si>
  <si>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</si>
  <si>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</si>
  <si>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</si>
  <si>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</si>
  <si>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</si>
  <si>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</si>
  <si>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</si>
  <si>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</si>
  <si>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</si>
  <si>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</si>
  <si>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</si>
  <si>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</si>
  <si>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</si>
  <si>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</si>
  <si>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</si>
  <si>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</si>
  <si>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</si>
  <si>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</si>
  <si>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</si>
  <si>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</si>
  <si>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</si>
  <si>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</si>
  <si>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</si>
  <si>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</si>
  <si>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</si>
  <si>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</si>
  <si>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</si>
  <si>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</si>
  <si>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</si>
  <si>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</si>
  <si>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</si>
  <si>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</si>
  <si>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</si>
  <si>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</si>
  <si>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</si>
  <si>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</si>
  <si>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</si>
  <si>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</si>
  <si>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</si>
  <si>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</si>
  <si>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</si>
  <si>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</si>
  <si>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</si>
  <si>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</si>
  <si>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</si>
  <si>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</si>
  <si>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</si>
  <si>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</si>
  <si>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</si>
  <si>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</si>
  <si>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</si>
  <si>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</si>
  <si>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</si>
  <si>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</si>
  <si>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</si>
  <si>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</si>
  <si>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</si>
  <si>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</si>
  <si>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</si>
  <si>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</si>
  <si>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</si>
  <si>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</si>
  <si>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</si>
  <si>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</si>
  <si>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</si>
  <si>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</si>
  <si>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</si>
  <si>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</si>
  <si>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</si>
  <si>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</si>
  <si>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</si>
  <si>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</si>
  <si>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</si>
  <si>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</si>
  <si>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</si>
  <si>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</si>
  <si>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</si>
  <si>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</si>
  <si>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</si>
  <si>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</si>
  <si>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</si>
  <si>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</si>
  <si>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</si>
  <si>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</si>
  <si>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</si>
  <si>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</si>
  <si>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</si>
  <si>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</si>
  <si>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</si>
  <si>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</si>
  <si>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</si>
  <si>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</si>
  <si>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</si>
  <si>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</si>
  <si>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</si>
  <si>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</si>
  <si>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</si>
  <si>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</si>
  <si>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</si>
  <si>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</si>
  <si>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</si>
  <si>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</si>
  <si>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</si>
  <si>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</si>
  <si>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</si>
  <si>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</si>
  <si>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</si>
  <si>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</si>
  <si>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</si>
  <si>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</si>
  <si>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</si>
  <si>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</si>
  <si>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</si>
  <si>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</si>
  <si>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</si>
  <si>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</si>
  <si>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</si>
  <si>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</si>
  <si>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</si>
  <si>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</si>
  <si>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</si>
  <si>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</si>
  <si>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</si>
  <si>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</si>
  <si>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</si>
  <si>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</si>
  <si>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</si>
  <si>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</si>
  <si>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</si>
  <si>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</si>
  <si>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</si>
  <si>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</si>
  <si>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</si>
  <si>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</si>
  <si>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</si>
  <si>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</si>
  <si>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</si>
  <si>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</si>
  <si>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</si>
  <si>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</si>
  <si>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</si>
  <si>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</si>
  <si>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</si>
  <si>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</si>
  <si>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</si>
  <si>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</si>
  <si>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</si>
  <si>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</si>
  <si>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</si>
  <si>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</si>
  <si>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</si>
  <si>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</si>
  <si>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</si>
  <si>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</si>
  <si>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</si>
  <si>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</si>
  <si>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</si>
  <si>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</si>
  <si>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</si>
  <si>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</si>
  <si>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</si>
  <si>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</si>
  <si>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</si>
  <si>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</si>
  <si>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</si>
  <si>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</si>
  <si>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</si>
  <si>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</si>
  <si>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</si>
  <si>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</si>
  <si>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</si>
  <si>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</si>
  <si>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</si>
  <si>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</si>
  <si>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</si>
  <si>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</si>
  <si>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</si>
  <si>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</si>
  <si>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</si>
  <si>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</si>
  <si>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</si>
  <si>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</si>
  <si>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</si>
  <si>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</si>
  <si>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</si>
  <si>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</si>
  <si>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</si>
  <si>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</si>
  <si>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</si>
  <si>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</si>
  <si>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</si>
  <si>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</si>
  <si>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</si>
  <si>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</si>
  <si>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</si>
  <si>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</si>
  <si>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</si>
  <si>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</si>
  <si>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</si>
  <si>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</si>
  <si>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</si>
  <si>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</si>
  <si>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</si>
  <si>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</si>
  <si>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</si>
  <si>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</si>
  <si>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</si>
  <si>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</si>
  <si>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</si>
  <si>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</si>
  <si>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</si>
  <si>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</si>
  <si>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</si>
  <si>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</si>
  <si>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</si>
  <si>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</si>
  <si>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</si>
  <si>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</si>
  <si>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</si>
  <si>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</si>
  <si>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</si>
  <si>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</si>
  <si>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</si>
  <si>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</si>
  <si>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</si>
  <si>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</si>
  <si>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</si>
  <si>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</si>
  <si>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</si>
  <si>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</si>
  <si>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</si>
  <si>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</si>
  <si>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</si>
  <si>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</si>
  <si>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</si>
  <si>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</si>
  <si>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</si>
  <si>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</si>
  <si>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</si>
  <si>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</si>
  <si>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</si>
  <si>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</si>
  <si>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</si>
  <si>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</si>
  <si>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</si>
  <si>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</si>
  <si>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</si>
  <si>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</si>
  <si>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</si>
  <si>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</si>
  <si>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</si>
  <si>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</si>
  <si>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</si>
  <si>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</si>
  <si>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</si>
  <si>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</si>
  <si>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</si>
  <si>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</si>
  <si>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</si>
  <si>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</si>
  <si>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</si>
  <si>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</si>
  <si>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</si>
  <si>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</si>
  <si>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</si>
  <si>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</si>
  <si>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</si>
  <si>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</si>
  <si>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</si>
  <si>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</si>
  <si>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</si>
  <si>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</si>
  <si>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</si>
  <si>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</si>
  <si>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</si>
  <si>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</si>
  <si>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</si>
  <si>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</si>
  <si>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</si>
  <si>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</si>
  <si>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</si>
  <si>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</si>
  <si>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</si>
  <si>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</si>
  <si>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</si>
  <si>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</si>
  <si>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</si>
  <si>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</si>
  <si>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</si>
  <si>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</si>
  <si>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</si>
  <si>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</si>
  <si>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</si>
  <si>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</si>
  <si>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</si>
  <si>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</si>
  <si>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</si>
  <si>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</si>
  <si>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</si>
  <si>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</si>
  <si>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</si>
  <si>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</si>
  <si>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</si>
  <si>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</si>
  <si>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</si>
  <si>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</si>
  <si>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</si>
  <si>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</si>
  <si>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</si>
  <si>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</si>
  <si>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</si>
  <si>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</si>
  <si>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</si>
  <si>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</si>
  <si>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</si>
  <si>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</si>
  <si>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</si>
  <si>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</si>
  <si>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</si>
  <si>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</si>
  <si>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</si>
  <si>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</si>
  <si>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</si>
  <si>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</si>
  <si>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</si>
  <si>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</si>
  <si>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</si>
  <si>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</si>
  <si>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</si>
  <si>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</si>
  <si>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</si>
  <si>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</si>
  <si>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</si>
  <si>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</si>
  <si>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</si>
  <si>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</si>
  <si>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</si>
  <si>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</si>
  <si>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</si>
  <si>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</si>
  <si>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</si>
  <si>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</si>
  <si>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</si>
  <si>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</si>
  <si>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</si>
  <si>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</si>
  <si>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</si>
  <si>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</si>
  <si>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</si>
  <si>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</si>
  <si>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</si>
  <si>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</si>
  <si>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</si>
  <si>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</si>
  <si>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</si>
  <si>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</si>
  <si>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</si>
  <si>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</si>
  <si>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</si>
  <si>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</si>
  <si>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</si>
  <si>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</si>
  <si>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</si>
  <si>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</si>
  <si>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</si>
  <si>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</si>
  <si>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</si>
  <si>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</si>
  <si>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</si>
  <si>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</si>
  <si>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</si>
  <si>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</si>
  <si>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</si>
  <si>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</si>
  <si>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</si>
  <si>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</si>
  <si>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</si>
  <si>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</si>
  <si>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</si>
  <si>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</si>
  <si>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</si>
  <si>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</si>
  <si>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</si>
  <si>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</si>
  <si>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</si>
  <si>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</si>
  <si>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</si>
  <si>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</si>
  <si>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</si>
  <si>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</si>
  <si>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</si>
  <si>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</si>
  <si>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</si>
  <si>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</si>
  <si>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</si>
  <si>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</si>
  <si>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</si>
  <si>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</si>
  <si>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</si>
  <si>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</si>
  <si>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</si>
  <si>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</si>
  <si>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</si>
  <si>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</si>
  <si>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</si>
  <si>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</si>
  <si>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</si>
  <si>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</si>
  <si>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</si>
  <si>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</si>
  <si>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</si>
  <si>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</si>
  <si>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</si>
  <si>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</si>
  <si>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</si>
  <si>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</si>
  <si>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</si>
  <si>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</si>
  <si>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</si>
  <si>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</si>
  <si>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</si>
  <si>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</si>
  <si>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</si>
  <si>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</si>
  <si>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</si>
  <si>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</si>
  <si>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</si>
  <si>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</si>
  <si>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</si>
  <si>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</si>
  <si>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</si>
  <si>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</si>
  <si>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</si>
  <si>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</si>
  <si>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</si>
  <si>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</si>
  <si>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</si>
  <si>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</si>
  <si>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</si>
  <si>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</si>
  <si>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</si>
  <si>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</si>
  <si>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</si>
  <si>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</si>
  <si>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</si>
  <si>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</si>
  <si>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</si>
  <si>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</si>
  <si>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</si>
  <si>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</si>
  <si>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</si>
  <si>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</si>
  <si>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</si>
  <si>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</si>
  <si>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</si>
  <si>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</si>
  <si>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</si>
  <si>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</si>
  <si>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</si>
  <si>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</si>
  <si>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</si>
  <si>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</si>
  <si>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</si>
  <si>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</si>
  <si>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</si>
  <si>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</si>
  <si>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</si>
  <si>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</si>
  <si>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</si>
  <si>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</si>
  <si>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</si>
  <si>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</si>
  <si>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</si>
  <si>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</si>
  <si>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</si>
  <si>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</si>
  <si>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</si>
  <si>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</si>
  <si>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</si>
  <si>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</si>
  <si>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</si>
  <si>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</si>
  <si>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</si>
  <si>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</si>
  <si>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</si>
  <si>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</si>
  <si>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</si>
  <si>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</si>
  <si>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</si>
  <si>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</si>
  <si>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</si>
  <si>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</si>
  <si>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</si>
  <si>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</si>
  <si>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</si>
  <si>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</si>
  <si>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</si>
  <si>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</si>
  <si>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</si>
  <si>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</si>
  <si>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</si>
  <si>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</si>
  <si>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</si>
  <si>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</si>
  <si>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</si>
  <si>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</si>
  <si>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</si>
  <si>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</si>
  <si>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</si>
  <si>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</si>
  <si>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</si>
  <si>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</si>
  <si>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</si>
  <si>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</si>
  <si>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</si>
  <si>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</si>
  <si>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</si>
  <si>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</si>
  <si>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</si>
  <si>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</si>
  <si>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</si>
  <si>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</si>
  <si>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</si>
  <si>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</si>
  <si>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</si>
  <si>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</si>
  <si>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</si>
  <si>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</si>
  <si>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</si>
  <si>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</si>
  <si>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</si>
  <si>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</si>
  <si>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</si>
  <si>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</si>
  <si>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</si>
  <si>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</si>
  <si>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</si>
  <si>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</si>
  <si>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</si>
  <si>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</si>
  <si>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</si>
  <si>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</si>
  <si>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</si>
  <si>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</si>
  <si>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</si>
  <si>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</si>
  <si>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</si>
  <si>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</si>
  <si>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</si>
  <si>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</si>
  <si>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</si>
  <si>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</si>
  <si>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</si>
  <si>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</si>
  <si>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</si>
  <si>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</si>
  <si>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</si>
  <si>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</si>
  <si>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</si>
  <si>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</si>
  <si>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</si>
  <si>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</si>
  <si>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</si>
  <si>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</si>
  <si>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</si>
  <si>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</si>
  <si>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</si>
  <si>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</si>
  <si>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</si>
  <si>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</si>
  <si>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</si>
  <si>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</si>
  <si>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</si>
  <si>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</si>
  <si>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</si>
  <si>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</si>
  <si>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</si>
  <si>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</si>
  <si>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</si>
  <si>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</si>
  <si>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</si>
  <si>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</si>
  <si>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</si>
  <si>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</si>
  <si>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</si>
  <si>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</si>
  <si>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</si>
  <si>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</si>
  <si>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</si>
  <si>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</si>
  <si>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</si>
  <si>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</si>
  <si>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</si>
  <si>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</si>
  <si>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</si>
  <si>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</si>
  <si>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</si>
  <si>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</si>
  <si>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</si>
  <si>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</si>
  <si>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</si>
  <si>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</si>
  <si>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</si>
  <si>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</si>
  <si>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</si>
  <si>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</si>
  <si>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</si>
  <si>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</si>
  <si>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</si>
  <si>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</si>
  <si>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</si>
  <si>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</si>
  <si>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</si>
  <si>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</si>
  <si>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</si>
  <si>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</si>
  <si>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</si>
  <si>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</si>
  <si>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</si>
  <si>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</si>
  <si>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</si>
  <si>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</si>
  <si>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</si>
  <si>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</si>
  <si>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</si>
  <si>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</si>
  <si>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</si>
  <si>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</si>
  <si>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</si>
  <si>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</si>
  <si>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</si>
  <si>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</si>
  <si>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</si>
  <si>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</si>
  <si>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</si>
  <si>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</si>
  <si>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</si>
  <si>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</si>
  <si>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</si>
  <si>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</si>
  <si>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</si>
  <si>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</si>
  <si>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</si>
  <si>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</si>
  <si>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</si>
  <si>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</si>
  <si>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</si>
  <si>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</si>
  <si>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</si>
  <si>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</si>
  <si>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</si>
  <si>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</si>
  <si>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</si>
  <si>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</si>
  <si>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</si>
  <si>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</si>
  <si>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</si>
  <si>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</si>
  <si>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</si>
  <si>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</si>
  <si>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</si>
  <si>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</si>
  <si>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</si>
  <si>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</si>
  <si>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</si>
  <si>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</si>
  <si>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</si>
  <si>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</si>
  <si>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</si>
  <si>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</si>
  <si>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</si>
  <si>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</si>
  <si>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</si>
  <si>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</si>
  <si>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</si>
  <si>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</si>
  <si>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</si>
  <si>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</si>
  <si>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</si>
  <si>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</si>
  <si>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</si>
  <si>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</si>
  <si>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</si>
  <si>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</si>
  <si>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</si>
  <si>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</si>
  <si>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</si>
  <si>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</si>
  <si>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</si>
  <si>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</si>
  <si>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</si>
  <si>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</si>
  <si>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</si>
  <si>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</si>
  <si>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</si>
  <si>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</si>
  <si>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</si>
  <si>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</si>
  <si>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</si>
  <si>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</si>
  <si>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</si>
  <si>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</si>
  <si>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</si>
  <si>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</si>
  <si>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</si>
  <si>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</si>
  <si>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</si>
  <si>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</si>
  <si>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</si>
  <si>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</si>
  <si>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</si>
  <si>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</si>
  <si>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</si>
  <si>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</si>
  <si>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</si>
  <si>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</si>
  <si>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</si>
  <si>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</si>
  <si>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</si>
  <si>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</si>
  <si>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</si>
  <si>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</si>
  <si>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</si>
  <si>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</si>
  <si>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</si>
  <si>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</si>
  <si>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</si>
  <si>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</si>
  <si>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</si>
  <si>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</si>
  <si>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</si>
  <si>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</si>
  <si>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</si>
  <si>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</si>
  <si>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</si>
  <si>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</si>
  <si>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</si>
  <si>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</si>
  <si>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</si>
  <si>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</si>
  <si>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</si>
  <si>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</si>
  <si>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</si>
  <si>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</si>
  <si>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</si>
  <si>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</si>
  <si>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</si>
  <si>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</si>
  <si>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</si>
  <si>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</si>
  <si>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</si>
  <si>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</si>
  <si>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</si>
  <si>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</si>
  <si>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</si>
  <si>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</si>
  <si>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</si>
  <si>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</si>
  <si>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</si>
  <si>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</si>
  <si>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</si>
  <si>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</si>
  <si>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</si>
  <si>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</si>
  <si>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</si>
  <si>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</si>
  <si>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</si>
  <si>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</si>
  <si>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</si>
  <si>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</si>
  <si>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</si>
  <si>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</si>
  <si>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</si>
  <si>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</si>
  <si>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</si>
  <si>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</si>
  <si>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</si>
  <si>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</si>
  <si>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</si>
  <si>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</si>
  <si>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</si>
  <si>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</si>
  <si>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</si>
  <si>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</si>
  <si>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</si>
  <si>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</si>
  <si>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</si>
  <si>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</si>
  <si>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</si>
  <si>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</si>
  <si>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</si>
  <si>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</si>
  <si>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</si>
  <si>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</si>
  <si>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</si>
  <si>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</si>
  <si>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</si>
  <si>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</si>
  <si>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</si>
  <si>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</si>
  <si>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</si>
  <si>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</si>
  <si>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</si>
  <si>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</si>
  <si>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</si>
  <si>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</si>
  <si>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</si>
  <si>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</si>
  <si>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</si>
  <si>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</si>
  <si>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</si>
  <si>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</si>
  <si>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</si>
  <si>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</si>
  <si>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</si>
  <si>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</si>
  <si>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</si>
  <si>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</si>
  <si>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</si>
  <si>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</si>
  <si>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</si>
  <si>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</si>
  <si>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</si>
  <si>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</si>
  <si>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</si>
  <si>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</si>
  <si>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</si>
  <si>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</si>
  <si>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</si>
  <si>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</si>
  <si>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</si>
  <si>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</si>
  <si>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</si>
  <si>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</si>
  <si>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</si>
  <si>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</si>
  <si>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</si>
  <si>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</si>
  <si>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</si>
  <si>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</si>
  <si>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</si>
  <si>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</si>
  <si>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</si>
  <si>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</si>
  <si>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</si>
  <si>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</si>
  <si>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</si>
  <si>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</si>
  <si>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</si>
  <si>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</si>
  <si>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</si>
  <si>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</si>
  <si>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</si>
  <si>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</si>
  <si>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</si>
  <si>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</si>
  <si>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</si>
  <si>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</si>
  <si>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</si>
  <si>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</si>
  <si>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</si>
  <si>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</si>
  <si>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</si>
  <si>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</si>
  <si>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</si>
  <si>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</si>
  <si>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</si>
  <si>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</si>
  <si>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</si>
  <si>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</si>
  <si>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</si>
  <si>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</si>
  <si>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</si>
  <si>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</si>
  <si>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</si>
  <si>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</si>
  <si>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</si>
  <si>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</si>
  <si>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</si>
  <si>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</si>
  <si>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</si>
  <si>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</si>
  <si>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</si>
  <si>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</si>
  <si>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</si>
  <si>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</si>
  <si>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</si>
  <si>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</si>
  <si>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</si>
  <si>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</si>
  <si>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</si>
  <si>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</si>
  <si>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</si>
  <si>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</si>
  <si>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</si>
  <si>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</si>
  <si>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</si>
  <si>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</si>
  <si>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</si>
  <si>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</si>
  <si>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</si>
  <si>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</si>
  <si>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</si>
  <si>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</si>
  <si>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</si>
  <si>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</si>
  <si>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</si>
  <si>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</si>
  <si>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</si>
  <si>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</si>
  <si>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</si>
  <si>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</si>
  <si>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</si>
  <si>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</si>
  <si>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</si>
  <si>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</si>
  <si>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</si>
  <si>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</si>
  <si>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</si>
  <si>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</si>
  <si>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</si>
  <si>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</si>
  <si>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</si>
  <si>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</si>
  <si>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</si>
  <si>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</si>
  <si>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</si>
  <si>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</si>
  <si>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</si>
  <si>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</si>
  <si>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</si>
  <si>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</si>
  <si>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</si>
  <si>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</si>
  <si>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</si>
  <si>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</si>
  <si>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</si>
  <si>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</si>
  <si>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</si>
  <si>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</si>
  <si>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</si>
  <si>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</si>
  <si>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</si>
  <si>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</si>
  <si>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</si>
  <si>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</si>
  <si>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</si>
  <si>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</si>
  <si>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</si>
  <si>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</si>
  <si>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</si>
  <si>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</si>
  <si>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</si>
  <si>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</si>
  <si>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</si>
  <si>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</si>
  <si>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</si>
  <si>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</si>
  <si>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</si>
  <si>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</si>
  <si>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</si>
  <si>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</si>
  <si>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</si>
  <si>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</si>
  <si>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</si>
  <si>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</si>
  <si>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</si>
  <si>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</si>
  <si>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</si>
  <si>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</si>
  <si>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</si>
  <si>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</si>
  <si>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</si>
  <si>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</si>
  <si>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</si>
  <si>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</si>
  <si>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</si>
  <si>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</si>
  <si>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</si>
  <si>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</si>
  <si>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</si>
  <si>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</si>
  <si>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</si>
  <si>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</si>
  <si>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</si>
  <si>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</si>
  <si>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</si>
  <si>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</si>
  <si>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</si>
  <si>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</si>
  <si>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</si>
  <si>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</si>
  <si>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</si>
  <si>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</si>
  <si>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</si>
  <si>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</si>
  <si>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</si>
  <si>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</si>
  <si>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</si>
  <si>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</si>
  <si>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</si>
  <si>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</si>
  <si>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</si>
  <si>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</si>
  <si>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</si>
  <si>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</si>
  <si>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</si>
  <si>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</si>
  <si>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</si>
  <si>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</si>
  <si>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</si>
  <si>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</si>
  <si>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</si>
  <si>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</si>
  <si>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</si>
  <si>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</si>
  <si>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</si>
  <si>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</si>
  <si>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</si>
  <si>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</si>
  <si>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</si>
  <si>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</si>
  <si>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</si>
  <si>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</si>
  <si>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</si>
  <si>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</si>
  <si>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</si>
  <si>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</si>
  <si>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</si>
  <si>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</si>
  <si>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</si>
  <si>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</si>
  <si>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</si>
  <si>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</si>
  <si>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</si>
  <si>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</si>
  <si>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</si>
  <si>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</si>
  <si>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</si>
  <si>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</si>
  <si>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</si>
  <si>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</si>
  <si>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</si>
  <si>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</si>
  <si>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</si>
  <si>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</si>
  <si>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</si>
  <si>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</si>
  <si>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</si>
  <si>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</si>
  <si>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</si>
  <si>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</si>
  <si>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</si>
  <si>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</si>
  <si>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</si>
  <si>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</si>
  <si>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</si>
  <si>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</si>
  <si>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</si>
  <si>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</si>
  <si>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</si>
  <si>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</si>
  <si>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</si>
  <si>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</si>
  <si>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</si>
  <si>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</si>
  <si>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</si>
  <si>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</si>
  <si>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</si>
  <si>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</si>
  <si>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</si>
  <si>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</si>
  <si>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</si>
  <si>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</si>
  <si>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</si>
  <si>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</si>
  <si>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</si>
  <si>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</si>
  <si>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</si>
  <si>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</si>
  <si>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</si>
  <si>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</si>
  <si>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</si>
  <si>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</si>
  <si>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</si>
  <si>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</si>
  <si>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</si>
  <si>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</si>
  <si>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</si>
  <si>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</si>
  <si>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</si>
  <si>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</si>
  <si>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</si>
  <si>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</si>
  <si>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</si>
  <si>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</si>
  <si>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</si>
  <si>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</si>
  <si>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</si>
  <si>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</si>
  <si>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</si>
  <si>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</si>
  <si>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</si>
  <si>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</si>
  <si>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</si>
  <si>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</si>
  <si>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</si>
  <si>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</si>
  <si>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</si>
  <si>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</si>
  <si>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</si>
  <si>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</si>
  <si>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</si>
  <si>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</si>
  <si>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</si>
  <si>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</si>
  <si>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</si>
  <si>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</si>
  <si>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</si>
  <si>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</si>
  <si>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</si>
  <si>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</si>
  <si>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</si>
  <si>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</si>
  <si>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</si>
  <si>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</si>
  <si>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</si>
  <si>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</si>
  <si>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</si>
  <si>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</si>
  <si>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</si>
  <si>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</si>
  <si>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</si>
  <si>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</si>
  <si>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</si>
  <si>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</si>
  <si>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</si>
  <si>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</si>
  <si>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</si>
  <si>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</si>
  <si>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</si>
  <si>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</si>
  <si>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</si>
  <si>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</si>
  <si>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</si>
  <si>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</si>
  <si>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</si>
  <si>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</si>
  <si>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</si>
  <si>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</si>
  <si>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</si>
  <si>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</si>
  <si>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</si>
  <si>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</si>
  <si>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</si>
  <si>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</si>
  <si>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</si>
  <si>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</si>
  <si>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</si>
  <si>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</si>
  <si>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</si>
  <si>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</si>
  <si>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</si>
  <si>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</si>
  <si>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</si>
  <si>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</si>
  <si>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</si>
  <si>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</si>
  <si>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</si>
  <si>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</si>
  <si>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</si>
  <si>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</si>
  <si>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</si>
  <si>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</si>
  <si>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</si>
  <si>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</si>
  <si>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</si>
  <si>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</si>
  <si>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</si>
  <si>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</si>
  <si>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</si>
  <si>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</si>
  <si>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</si>
  <si>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</si>
  <si>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</si>
  <si>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</si>
  <si>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</si>
  <si>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</si>
  <si>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</si>
  <si>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</si>
  <si>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</si>
  <si>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</si>
  <si>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</si>
  <si>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</si>
  <si>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</si>
  <si>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</si>
  <si>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</si>
  <si>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</si>
  <si>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</si>
  <si>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</si>
  <si>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</si>
  <si>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</si>
  <si>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</si>
  <si>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</si>
  <si>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</si>
  <si>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</si>
  <si>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</si>
  <si>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</si>
  <si>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</si>
  <si>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</si>
  <si>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</si>
  <si>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</si>
  <si>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</si>
  <si>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</si>
  <si>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</si>
  <si>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</si>
  <si>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</si>
  <si>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</si>
  <si>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</si>
  <si>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</si>
  <si>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</si>
  <si>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</si>
  <si>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</si>
  <si>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</si>
  <si>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</si>
  <si>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</si>
  <si>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</si>
  <si>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</si>
  <si>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</si>
  <si>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</si>
  <si>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</si>
  <si>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</si>
  <si>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</si>
  <si>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</si>
  <si>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</si>
  <si>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</si>
  <si>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</si>
  <si>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</si>
  <si>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</si>
  <si>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</si>
  <si>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</si>
  <si>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</si>
  <si>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</si>
  <si>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</si>
  <si>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</si>
  <si>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</si>
  <si>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</si>
  <si>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</si>
  <si>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</si>
  <si>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</si>
  <si>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</si>
  <si>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</si>
  <si>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</si>
  <si>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</si>
  <si>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</si>
  <si>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</si>
  <si>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</si>
  <si>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</si>
  <si>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</si>
  <si>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</si>
  <si>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</si>
  <si>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</si>
  <si>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</si>
  <si>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</si>
  <si>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</si>
  <si>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</si>
  <si>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</si>
  <si>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</si>
  <si>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</si>
  <si>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</si>
  <si>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</si>
  <si>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</si>
  <si>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</si>
  <si>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</si>
  <si>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</si>
  <si>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</si>
  <si>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</si>
  <si>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</si>
  <si>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</si>
  <si>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</si>
  <si>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</si>
  <si>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</si>
  <si>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</si>
  <si>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</si>
  <si>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</si>
  <si>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</si>
  <si>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</si>
  <si>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</si>
  <si>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</si>
  <si>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</si>
  <si>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</si>
  <si>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</si>
  <si>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</si>
  <si>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</si>
  <si>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</si>
  <si>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</si>
  <si>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</si>
  <si>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</si>
  <si>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</si>
  <si>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</si>
  <si>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</si>
  <si>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</si>
  <si>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</si>
  <si>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</si>
  <si>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</si>
  <si>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</si>
  <si>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</si>
  <si>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</si>
  <si>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</si>
  <si>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</si>
  <si>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</si>
  <si>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</si>
  <si>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</si>
  <si>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</si>
  <si>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</si>
  <si>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</si>
  <si>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</si>
  <si>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</si>
  <si>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</si>
  <si>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</si>
  <si>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</si>
  <si>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</si>
  <si>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</si>
  <si>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</si>
  <si>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</si>
  <si>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</si>
  <si>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</si>
  <si>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</si>
  <si>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</si>
  <si>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</si>
  <si>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</si>
  <si>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</si>
  <si>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</si>
  <si>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</si>
  <si>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</si>
  <si>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</si>
  <si>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</si>
  <si>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</si>
  <si>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</si>
  <si>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</si>
  <si>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</si>
  <si>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</si>
  <si>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</si>
  <si>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</si>
  <si>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</si>
  <si>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</si>
  <si>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</si>
  <si>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</si>
  <si>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</si>
  <si>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</si>
  <si>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</si>
  <si>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</si>
  <si>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</si>
  <si>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</si>
  <si>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</si>
  <si>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</si>
  <si>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</si>
  <si>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</si>
  <si>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</si>
  <si>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</si>
  <si>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</si>
  <si>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</si>
  <si>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</si>
  <si>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</si>
  <si>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</si>
  <si>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</si>
  <si>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</si>
  <si>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</si>
  <si>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</si>
  <si>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</si>
  <si>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</si>
  <si>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</si>
  <si>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</si>
  <si>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</si>
  <si>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</si>
  <si>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</si>
  <si>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</si>
  <si>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</si>
  <si>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</si>
  <si>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</si>
  <si>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</si>
  <si>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</si>
  <si>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</si>
  <si>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</si>
  <si>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</si>
  <si>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</si>
  <si>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</si>
  <si>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</si>
  <si>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</si>
  <si>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</si>
  <si>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</si>
  <si>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</si>
  <si>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</si>
  <si>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</si>
  <si>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</si>
  <si>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</si>
  <si>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</si>
  <si>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</si>
  <si>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</si>
  <si>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</si>
  <si>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</si>
  <si>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</si>
  <si>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</si>
  <si>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</si>
  <si>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</si>
  <si>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</si>
  <si>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</si>
  <si>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</si>
  <si>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</si>
  <si>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</si>
  <si>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</si>
  <si>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</si>
  <si>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</si>
  <si>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</si>
  <si>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</si>
  <si>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</si>
  <si>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</si>
  <si>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</si>
  <si>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</si>
  <si>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</si>
  <si>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</si>
  <si>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</si>
  <si>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</si>
  <si>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</si>
  <si>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</si>
  <si>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</si>
  <si>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</si>
  <si>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</si>
  <si>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</si>
  <si>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</si>
  <si>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</si>
  <si>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</si>
  <si>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</si>
  <si>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</si>
  <si>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</si>
  <si>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</si>
  <si>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</si>
  <si>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</si>
  <si>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</si>
  <si>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</si>
  <si>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</si>
  <si>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</si>
  <si>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</si>
  <si>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</si>
  <si>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</si>
  <si>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</si>
  <si>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</si>
  <si>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</si>
  <si>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</si>
  <si>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</si>
  <si>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</si>
  <si>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</si>
  <si>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</si>
  <si>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</si>
  <si>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</si>
  <si>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</si>
  <si>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</si>
  <si>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</si>
  <si>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</si>
  <si>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</si>
  <si>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</si>
  <si>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</si>
  <si>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</si>
  <si>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</si>
  <si>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</si>
  <si>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</si>
  <si>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</si>
  <si>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</si>
  <si>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</si>
  <si>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</si>
  <si>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</si>
  <si>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</si>
  <si>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</si>
  <si>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</si>
  <si>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</si>
  <si>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</si>
  <si>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</si>
  <si>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</si>
  <si>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</si>
  <si>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</si>
  <si>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</si>
  <si>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</si>
  <si>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</si>
  <si>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</si>
  <si>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</si>
  <si>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</si>
  <si>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</si>
  <si>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</si>
  <si>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</si>
  <si>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</si>
  <si>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</si>
  <si>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</si>
  <si>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</si>
  <si>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</si>
  <si>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</si>
  <si>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</si>
  <si>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</si>
  <si>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</si>
  <si>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</si>
  <si>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</si>
  <si>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</si>
  <si>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</si>
  <si>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</si>
  <si>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</si>
  <si>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</si>
  <si>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</si>
  <si>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</si>
  <si>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</si>
  <si>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</si>
  <si>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</si>
  <si>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</si>
  <si>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</si>
  <si>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</si>
  <si>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</si>
  <si>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</si>
  <si>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</si>
  <si>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</si>
  <si>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</si>
  <si>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</si>
  <si>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</si>
  <si>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</si>
  <si>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</si>
  <si>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</si>
  <si>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</si>
  <si>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</si>
  <si>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</si>
  <si>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</si>
  <si>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</si>
  <si>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</si>
  <si>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</si>
  <si>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</si>
  <si>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</si>
  <si>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</si>
  <si>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</si>
  <si>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</si>
  <si>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</si>
  <si>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</si>
  <si>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</si>
  <si>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</si>
  <si>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</si>
  <si>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</si>
  <si>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</si>
  <si>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</si>
  <si>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</si>
  <si>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</si>
  <si>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</si>
  <si>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</si>
  <si>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</si>
  <si>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</si>
  <si>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</si>
  <si>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</si>
  <si>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</si>
  <si>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</si>
  <si>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</si>
  <si>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</si>
  <si>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</si>
  <si>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</si>
  <si>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</si>
  <si>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</si>
  <si>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</si>
  <si>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</si>
  <si>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</si>
  <si>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</si>
  <si>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</si>
  <si>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</si>
  <si>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</si>
  <si>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</si>
  <si>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</si>
  <si>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</si>
  <si>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</si>
  <si>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</si>
  <si>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</si>
  <si>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</si>
  <si>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</si>
  <si>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</si>
  <si>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</si>
  <si>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</si>
  <si>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</si>
  <si>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</si>
  <si>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</si>
  <si>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</si>
  <si>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</si>
  <si>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</si>
  <si>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</si>
  <si>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</si>
  <si>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</si>
  <si>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</si>
  <si>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</si>
  <si>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</si>
  <si>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</si>
  <si>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</si>
  <si>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</si>
  <si>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</si>
  <si>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</si>
  <si>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</si>
  <si>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</si>
  <si>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</si>
  <si>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</si>
  <si>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</si>
  <si>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</si>
  <si>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</si>
  <si>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</si>
  <si>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</si>
  <si>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</si>
  <si>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</si>
  <si>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</si>
  <si>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</si>
  <si>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</si>
  <si>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</si>
  <si>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</si>
  <si>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</si>
  <si>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</si>
  <si>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</si>
  <si>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</si>
  <si>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</si>
  <si>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</si>
  <si>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</si>
  <si>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</si>
  <si>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</si>
  <si>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</si>
  <si>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</si>
  <si>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</si>
  <si>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</si>
  <si>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</si>
  <si>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</si>
  <si>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</si>
  <si>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</si>
  <si>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</si>
  <si>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</si>
  <si>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</si>
  <si>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</si>
  <si>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</si>
  <si>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</si>
  <si>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</si>
  <si>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</si>
  <si>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</si>
  <si>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</si>
  <si>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</si>
  <si>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</si>
  <si>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</si>
  <si>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</si>
  <si>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</si>
  <si>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</si>
  <si>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</si>
  <si>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</si>
  <si>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</si>
  <si>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</si>
  <si>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</si>
  <si>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</si>
  <si>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</si>
  <si>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</si>
  <si>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</si>
  <si>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</si>
  <si>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</si>
  <si>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</si>
  <si>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</si>
  <si>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</si>
  <si>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</si>
  <si>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</si>
  <si>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</si>
  <si>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</si>
  <si>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</si>
  <si>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</si>
  <si>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</si>
  <si>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</si>
  <si>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</si>
  <si>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</si>
  <si>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</si>
  <si>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</si>
  <si>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</si>
  <si>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</si>
  <si>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</si>
  <si>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</si>
  <si>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</si>
  <si>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</si>
  <si>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</si>
  <si>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</si>
  <si>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</si>
  <si>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</si>
  <si>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</si>
  <si>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</si>
  <si>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</si>
  <si>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</si>
  <si>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</si>
  <si>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</si>
  <si>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</si>
  <si>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</si>
  <si>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</si>
  <si>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</si>
  <si>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</si>
  <si>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</si>
  <si>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</si>
  <si>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</si>
  <si>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</si>
  <si>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</si>
  <si>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</si>
  <si>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</si>
  <si>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</si>
  <si>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</si>
  <si>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</si>
  <si>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</si>
  <si>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</si>
  <si>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</si>
  <si>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</si>
  <si>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</si>
  <si>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</si>
  <si>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</si>
  <si>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</si>
  <si>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</si>
  <si>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</si>
  <si>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</si>
  <si>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</si>
  <si>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</si>
  <si>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</si>
  <si>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</si>
  <si>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</si>
  <si>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</si>
  <si>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</si>
  <si>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</si>
  <si>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</si>
  <si>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</si>
  <si>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</si>
  <si>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</si>
  <si>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</si>
  <si>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</si>
  <si>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</si>
  <si>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</si>
  <si>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</si>
  <si>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</si>
  <si>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</si>
  <si>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</si>
  <si>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</si>
  <si>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</si>
  <si>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</si>
  <si>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</si>
  <si>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</si>
  <si>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</si>
  <si>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</si>
  <si>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</si>
  <si>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</si>
  <si>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</si>
  <si>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</si>
  <si>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</si>
  <si>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</si>
  <si>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</si>
  <si>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</si>
  <si>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</si>
  <si>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</si>
  <si>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</si>
  <si>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</si>
  <si>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</si>
  <si>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</si>
  <si>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</si>
  <si>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</si>
  <si>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</si>
  <si>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</si>
  <si>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</si>
  <si>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</si>
  <si>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</si>
  <si>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</si>
  <si>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</si>
  <si>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</si>
  <si>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</si>
  <si>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</si>
  <si>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</si>
  <si>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</si>
  <si>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</si>
  <si>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</si>
  <si>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</si>
  <si>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</si>
  <si>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</si>
  <si>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</si>
  <si>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</si>
  <si>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</si>
  <si>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</si>
  <si>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</si>
  <si>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</si>
  <si>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</si>
  <si>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</si>
  <si>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</si>
  <si>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</si>
  <si>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</si>
  <si>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</si>
  <si>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</si>
  <si>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</si>
  <si>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</si>
  <si>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</si>
  <si>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</si>
  <si>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</si>
  <si>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</si>
  <si>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</si>
  <si>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</si>
  <si>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</si>
  <si>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</si>
  <si>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</si>
  <si>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</si>
  <si>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</si>
  <si>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</si>
  <si>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</si>
  <si>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</si>
  <si>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</si>
  <si>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</si>
  <si>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</si>
  <si>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</si>
  <si>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</si>
  <si>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</si>
  <si>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</si>
  <si>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</si>
  <si>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</si>
  <si>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</si>
  <si>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</si>
  <si>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</si>
  <si>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</si>
  <si>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</si>
  <si>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</si>
  <si>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</si>
  <si>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</si>
  <si>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</si>
  <si>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</si>
  <si>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</si>
  <si>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</si>
  <si>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</si>
  <si>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</si>
  <si>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</si>
  <si>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</si>
  <si>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</si>
  <si>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</si>
  <si>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</si>
  <si>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</si>
  <si>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</si>
  <si>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</si>
  <si>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</si>
  <si>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</si>
  <si>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</si>
  <si>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</si>
  <si>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</si>
  <si>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</si>
  <si>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</si>
  <si>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</si>
  <si>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</si>
  <si>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</si>
  <si>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</si>
  <si>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</si>
  <si>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</si>
  <si>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</si>
  <si>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</si>
  <si>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</si>
  <si>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</si>
  <si>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</si>
  <si>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</si>
  <si>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</si>
  <si>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</si>
  <si>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</si>
  <si>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</si>
  <si>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</si>
  <si>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</si>
  <si>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</si>
  <si>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</si>
  <si>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</si>
  <si>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</si>
  <si>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</si>
  <si>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</si>
  <si>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</si>
  <si>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</si>
  <si>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</si>
  <si>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</si>
  <si>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</si>
  <si>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</si>
  <si>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</si>
  <si>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</si>
  <si>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</si>
  <si>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</si>
  <si>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</si>
  <si>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</si>
  <si>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</si>
  <si>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</si>
  <si>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</si>
  <si>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</si>
  <si>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</si>
  <si>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</si>
  <si>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</si>
  <si>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</si>
  <si>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</si>
  <si>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</si>
  <si>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</si>
  <si>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</si>
  <si>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</si>
  <si>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</si>
  <si>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</si>
  <si>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</si>
  <si>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</si>
  <si>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</si>
  <si>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</si>
  <si>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</si>
  <si>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</si>
  <si>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</si>
  <si>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</si>
  <si>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</si>
  <si>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</si>
  <si>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</si>
  <si>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</si>
  <si>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</si>
  <si>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</si>
  <si>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</si>
  <si>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</si>
  <si>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</si>
  <si>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</si>
  <si>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</si>
  <si>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</si>
  <si>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</si>
  <si>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</si>
  <si>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</si>
  <si>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</si>
  <si>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</si>
  <si>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</si>
  <si>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</si>
  <si>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</si>
  <si>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</si>
  <si>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</si>
  <si>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</si>
  <si>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</si>
  <si>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</si>
  <si>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</si>
  <si>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</si>
  <si>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</si>
  <si>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</si>
  <si>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</si>
  <si>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</si>
  <si>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</si>
  <si>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</si>
  <si>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</si>
  <si>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</si>
  <si>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</si>
  <si>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</si>
  <si>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</si>
  <si>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</si>
  <si>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</si>
  <si>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</si>
  <si>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</si>
  <si>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</si>
  <si>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</si>
  <si>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</si>
  <si>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</si>
  <si>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</si>
  <si>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</si>
  <si>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</si>
  <si>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</si>
  <si>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</si>
  <si>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</si>
  <si>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</si>
  <si>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</si>
  <si>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</si>
  <si>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</si>
  <si>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</si>
  <si>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</si>
  <si>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</si>
  <si>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</si>
  <si>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</si>
  <si>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</si>
  <si>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</si>
  <si>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</si>
  <si>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</si>
  <si>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</si>
  <si>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</si>
  <si>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</si>
  <si>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</si>
  <si>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</si>
  <si>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</si>
  <si>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</si>
  <si>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</si>
  <si>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</si>
  <si>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</si>
  <si>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</si>
  <si>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</si>
  <si>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</si>
  <si>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</si>
  <si>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</si>
  <si>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</si>
  <si>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</si>
  <si>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</si>
  <si>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</si>
  <si>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</si>
  <si>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</si>
  <si>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</si>
  <si>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</si>
  <si>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</si>
  <si>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</si>
  <si>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</si>
  <si>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</si>
  <si>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</si>
  <si>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</si>
  <si>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</si>
  <si>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</si>
  <si>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</si>
  <si>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</si>
  <si>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</si>
  <si>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</si>
  <si>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</si>
  <si>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</si>
  <si>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</si>
  <si>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</si>
  <si>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</si>
  <si>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</si>
  <si>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</si>
  <si>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</si>
  <si>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</si>
  <si>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</si>
  <si>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</si>
  <si>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</si>
  <si>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</si>
  <si>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</si>
  <si>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</si>
  <si>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</si>
  <si>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</si>
  <si>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</si>
  <si>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</si>
  <si>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</si>
  <si>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</si>
  <si>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</si>
  <si>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</si>
  <si>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</si>
  <si>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</si>
  <si>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</si>
  <si>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</si>
  <si>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</si>
  <si>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</si>
  <si>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</si>
  <si>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</si>
  <si>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</si>
  <si>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</si>
  <si>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</si>
  <si>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</si>
  <si>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</si>
  <si>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</si>
  <si>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</si>
  <si>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</si>
  <si>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</si>
  <si>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</si>
  <si>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</si>
  <si>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</si>
  <si>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</si>
  <si>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</si>
  <si>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</si>
  <si>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</si>
  <si>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</si>
  <si>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</si>
  <si>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</si>
  <si>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</si>
  <si>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</si>
  <si>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</si>
  <si>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</si>
  <si>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</si>
  <si>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</si>
  <si>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</si>
  <si>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</si>
  <si>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</si>
  <si>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</si>
  <si>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</si>
  <si>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</si>
  <si>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</si>
  <si>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</si>
  <si>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</si>
  <si>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</si>
  <si>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</si>
  <si>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</si>
  <si>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</si>
  <si>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</si>
  <si>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</si>
  <si>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</si>
  <si>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</si>
  <si>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</si>
  <si>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</si>
  <si>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</si>
  <si>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</si>
  <si>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</si>
  <si>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</si>
  <si>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</si>
  <si>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</si>
  <si>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</si>
  <si>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</si>
  <si>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</si>
  <si>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</si>
  <si>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</si>
  <si>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</si>
  <si>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</si>
  <si>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</si>
  <si>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</si>
  <si>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</si>
  <si>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</si>
  <si>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</si>
  <si>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</si>
  <si>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</si>
  <si>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</si>
  <si>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</si>
  <si>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</si>
  <si>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</si>
  <si>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</si>
  <si>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</si>
  <si>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</si>
  <si>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</si>
  <si>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</si>
  <si>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</si>
  <si>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</si>
  <si>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</si>
  <si>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</si>
  <si>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</si>
  <si>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</si>
  <si>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</si>
  <si>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</si>
  <si>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</si>
  <si>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</si>
  <si>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</si>
  <si>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</si>
  <si>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</si>
  <si>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</si>
  <si>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</si>
  <si>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</si>
  <si>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</si>
  <si>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</si>
  <si>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</si>
  <si>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</si>
  <si>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</si>
  <si>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</si>
  <si>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</si>
  <si>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</si>
  <si>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</si>
  <si>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</si>
  <si>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</si>
  <si>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</si>
  <si>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</si>
  <si>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</si>
  <si>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</si>
  <si>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</si>
  <si>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</si>
  <si>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</si>
  <si>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</si>
  <si>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</si>
  <si>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</si>
  <si>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</si>
  <si>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</si>
  <si>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</si>
  <si>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</si>
  <si>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</si>
  <si>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</si>
  <si>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</si>
  <si>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</si>
  <si>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</si>
  <si>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</si>
  <si>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</si>
  <si>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</si>
  <si>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</si>
  <si>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</si>
  <si>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</si>
  <si>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</si>
  <si>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</si>
  <si>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</si>
  <si>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</si>
  <si>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</si>
  <si>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</si>
  <si>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</si>
  <si>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</si>
  <si>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</si>
  <si>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</si>
  <si>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</si>
  <si>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</si>
  <si>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</si>
  <si>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</si>
  <si>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</si>
  <si>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</si>
  <si>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</si>
  <si>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</si>
  <si>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</si>
  <si>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</si>
  <si>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</si>
  <si>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</si>
  <si>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</si>
  <si>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</si>
  <si>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</si>
  <si>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</si>
  <si>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</si>
  <si>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</si>
  <si>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</si>
  <si>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</si>
  <si>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</si>
  <si>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</si>
  <si>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</si>
  <si>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</si>
  <si>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</si>
  <si>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</si>
  <si>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</si>
  <si>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</si>
  <si>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</si>
  <si>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</si>
  <si>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</si>
  <si>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</si>
  <si>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</si>
  <si>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</si>
  <si>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</si>
  <si>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</si>
  <si>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</si>
  <si>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</si>
  <si>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</si>
  <si>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</si>
  <si>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</si>
  <si>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</si>
  <si>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</si>
  <si>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</si>
  <si>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</si>
  <si>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</si>
  <si>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</si>
  <si>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</si>
  <si>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</si>
  <si>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</si>
  <si>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</si>
  <si>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</si>
  <si>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</si>
  <si>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</si>
  <si>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</si>
  <si>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</si>
  <si>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</si>
  <si>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</si>
  <si>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</si>
  <si>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</si>
  <si>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</si>
  <si>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</si>
  <si>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</si>
  <si>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</si>
  <si>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</si>
  <si>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</si>
  <si>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</si>
  <si>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</si>
  <si>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</si>
  <si>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</si>
  <si>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</si>
  <si>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</si>
  <si>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</si>
  <si>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</si>
  <si>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</si>
  <si>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</si>
  <si>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</si>
  <si>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</si>
  <si>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</si>
  <si>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</si>
  <si>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</si>
  <si>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</si>
  <si>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</si>
  <si>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</si>
  <si>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</si>
  <si>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</si>
  <si>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</si>
  <si>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</si>
  <si>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</si>
  <si>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</si>
  <si>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</si>
  <si>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</si>
  <si>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</si>
  <si>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</si>
  <si>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</si>
  <si>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</si>
  <si>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</si>
  <si>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</si>
  <si>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</si>
  <si>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</si>
  <si>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</si>
  <si>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</si>
  <si>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</si>
  <si>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</si>
  <si>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</si>
  <si>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</si>
  <si>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</si>
  <si>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</si>
  <si>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</si>
  <si>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</si>
  <si>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</si>
  <si>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</si>
  <si>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</si>
  <si>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</si>
  <si>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</si>
  <si>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</si>
  <si>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</si>
  <si>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</si>
  <si>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</si>
  <si>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</si>
  <si>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</si>
  <si>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</si>
  <si>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</si>
  <si>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</si>
  <si>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</si>
  <si>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</si>
  <si>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</si>
  <si>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</si>
  <si>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</si>
  <si>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</si>
  <si>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</si>
  <si>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</si>
  <si>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</si>
  <si>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</si>
  <si>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</si>
  <si>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</si>
  <si>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</si>
  <si>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</si>
  <si>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</si>
  <si>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</si>
  <si>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</si>
  <si>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</si>
  <si>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</si>
  <si>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</si>
  <si>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</si>
  <si>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</si>
  <si>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</si>
  <si>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</si>
  <si>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</si>
  <si>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</si>
  <si>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</si>
  <si>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</si>
  <si>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</si>
  <si>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</si>
  <si>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</si>
  <si>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</si>
  <si>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</si>
  <si>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</si>
  <si>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</si>
  <si>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</si>
  <si>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</si>
  <si>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</si>
  <si>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</si>
  <si>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</si>
  <si>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</si>
  <si>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</si>
  <si>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</si>
  <si>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</si>
  <si>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</si>
  <si>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</si>
  <si>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</si>
  <si>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</si>
  <si>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</si>
  <si>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</si>
  <si>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</si>
  <si>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</si>
  <si>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</si>
  <si>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</si>
  <si>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</si>
  <si>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</si>
  <si>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</si>
  <si>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</si>
  <si>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</si>
  <si>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</si>
  <si>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</si>
  <si>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</si>
  <si>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</si>
  <si>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</si>
  <si>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</si>
  <si>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</si>
  <si>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</si>
  <si>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</si>
  <si>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</si>
  <si>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</si>
  <si>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</si>
  <si>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</si>
  <si>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</si>
  <si>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</si>
  <si>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</si>
  <si>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</si>
  <si>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</si>
  <si>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</si>
  <si>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</si>
  <si>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</si>
  <si>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</si>
  <si>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</si>
  <si>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</si>
  <si>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</si>
  <si>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</si>
  <si>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</si>
  <si>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</si>
  <si>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</si>
  <si>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</si>
  <si>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</si>
  <si>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</si>
  <si>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</si>
  <si>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</si>
  <si>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</si>
  <si>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</si>
  <si>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</si>
  <si>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</si>
  <si>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</si>
  <si>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</si>
  <si>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</si>
  <si>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</si>
  <si>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</si>
  <si>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</si>
  <si>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</si>
  <si>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</si>
  <si>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</si>
  <si>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</si>
  <si>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</si>
  <si>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</si>
  <si>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</si>
  <si>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</si>
  <si>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</si>
  <si>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</si>
  <si>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</si>
  <si>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</si>
  <si>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</si>
  <si>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</si>
  <si>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</si>
  <si>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</si>
  <si>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</si>
  <si>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</si>
  <si>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</si>
  <si>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</si>
  <si>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</si>
  <si>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</si>
  <si>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</si>
  <si>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</si>
  <si>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</si>
  <si>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</si>
  <si>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</si>
  <si>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</si>
  <si>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</si>
  <si>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</si>
  <si>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</si>
  <si>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</si>
  <si>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</si>
  <si>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</si>
  <si>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</si>
  <si>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</si>
  <si>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</si>
  <si>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</si>
  <si>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</si>
  <si>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</si>
  <si>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</si>
  <si>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</si>
  <si>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</si>
  <si>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</si>
  <si>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</si>
  <si>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</si>
  <si>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</si>
  <si>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</si>
  <si>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</si>
  <si>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</si>
  <si>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</si>
  <si>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</si>
  <si>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</si>
  <si>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</si>
  <si>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</si>
  <si>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</si>
  <si>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</si>
  <si>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</si>
  <si>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</si>
  <si>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</si>
  <si>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</si>
  <si>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</si>
  <si>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</si>
  <si>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</si>
  <si>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</si>
  <si>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</si>
  <si>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</si>
  <si>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</si>
  <si>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</si>
  <si>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</si>
  <si>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</si>
  <si>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</si>
  <si>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</si>
  <si>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</si>
  <si>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</si>
  <si>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</si>
  <si>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</si>
  <si>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</si>
  <si>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</si>
  <si>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</si>
  <si>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</si>
  <si>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</si>
  <si>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</si>
  <si>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</si>
  <si>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</si>
  <si>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</si>
  <si>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</si>
  <si>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</si>
  <si>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</si>
  <si>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</si>
  <si>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</si>
  <si>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</si>
  <si>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</si>
  <si>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</si>
  <si>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</si>
  <si>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</si>
  <si>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</si>
  <si>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</si>
  <si>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</si>
  <si>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</si>
  <si>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</si>
  <si>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</si>
  <si>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</si>
  <si>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</si>
  <si>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</si>
  <si>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</si>
  <si>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</si>
  <si>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</si>
  <si>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</si>
  <si>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</si>
  <si>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</si>
  <si>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</si>
  <si>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</si>
  <si>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</si>
  <si>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</si>
  <si>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</si>
  <si>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</si>
  <si>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</si>
  <si>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</si>
  <si>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</si>
  <si>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</si>
  <si>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</si>
  <si>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</si>
  <si>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</si>
  <si>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</si>
  <si>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</si>
  <si>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</si>
  <si>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</si>
  <si>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</si>
  <si>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</si>
  <si>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</si>
  <si>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</si>
  <si>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</si>
  <si>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</si>
  <si>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</si>
  <si>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</si>
  <si>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</si>
  <si>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</si>
  <si>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</si>
  <si>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</si>
  <si>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</si>
  <si>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</si>
  <si>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</si>
  <si>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</si>
  <si>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</si>
  <si>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</si>
  <si>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</si>
  <si>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</si>
  <si>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</si>
  <si>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</si>
  <si>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</si>
  <si>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</si>
  <si>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</si>
  <si>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</si>
  <si>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</si>
  <si>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</si>
  <si>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</si>
  <si>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</si>
  <si>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</si>
  <si>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</si>
  <si>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</si>
  <si>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</si>
  <si>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</si>
  <si>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</si>
  <si>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</si>
  <si>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</si>
  <si>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</si>
  <si>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</si>
  <si>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</si>
  <si>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</si>
  <si>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</si>
  <si>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</si>
  <si>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</si>
  <si>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</si>
  <si>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</si>
  <si>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</si>
  <si>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</si>
  <si>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</si>
  <si>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</si>
  <si>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</si>
  <si>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</si>
  <si>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</si>
  <si>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</si>
  <si>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</si>
  <si>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</si>
  <si>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</si>
  <si>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</si>
  <si>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</si>
  <si>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</si>
  <si>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</si>
  <si>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</si>
  <si>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</si>
  <si>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</si>
  <si>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</si>
  <si>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</si>
  <si>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</si>
  <si>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</si>
  <si>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</si>
  <si>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</si>
  <si>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</si>
  <si>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</si>
  <si>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</si>
  <si>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</si>
  <si>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</si>
  <si>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</si>
  <si>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</si>
  <si>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</si>
  <si>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</si>
  <si>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</si>
  <si>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</si>
  <si>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</si>
  <si>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</si>
  <si>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</si>
  <si>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</si>
  <si>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</si>
  <si>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</si>
  <si>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</si>
  <si>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</si>
  <si>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</si>
  <si>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</si>
  <si>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</si>
  <si>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</si>
  <si>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</si>
  <si>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</si>
  <si>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</si>
  <si>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</si>
  <si>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</si>
  <si>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</si>
  <si>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</si>
  <si>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</si>
  <si>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</si>
  <si>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</si>
  <si>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</si>
  <si>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</si>
  <si>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</si>
  <si>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</si>
  <si>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</si>
  <si>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</si>
  <si>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</si>
  <si>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</si>
  <si>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</si>
  <si>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</si>
  <si>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</si>
  <si>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</si>
  <si>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</si>
  <si>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</si>
  <si>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</si>
  <si>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</si>
  <si>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</si>
  <si>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</si>
  <si>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</si>
  <si>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</si>
  <si>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</si>
  <si>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</si>
  <si>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</si>
  <si>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</si>
  <si>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</si>
  <si>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</si>
  <si>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</si>
  <si>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</si>
  <si>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</si>
  <si>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</si>
  <si>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</si>
  <si>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</si>
  <si>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</si>
  <si>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</si>
  <si>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</si>
  <si>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</si>
  <si>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</si>
  <si>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</si>
  <si>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</si>
  <si>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</si>
  <si>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</si>
  <si>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</si>
  <si>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</si>
  <si>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</si>
  <si>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</si>
  <si>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</si>
  <si>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</si>
  <si>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</si>
  <si>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</si>
  <si>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</si>
  <si>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</si>
  <si>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</si>
  <si>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</si>
  <si>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</si>
  <si>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</si>
  <si>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</si>
  <si>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</si>
  <si>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</si>
  <si>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</si>
  <si>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</si>
  <si>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</si>
  <si>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</si>
  <si>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</si>
  <si>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</si>
  <si>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</si>
  <si>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</si>
  <si>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</si>
  <si>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</si>
  <si>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</si>
  <si>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</si>
  <si>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</si>
  <si>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</si>
  <si>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</si>
  <si>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</si>
  <si>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</si>
  <si>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</si>
  <si>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</si>
  <si>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</si>
  <si>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</si>
  <si>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</si>
  <si>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</si>
  <si>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</si>
  <si>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</si>
  <si>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</si>
  <si>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</si>
  <si>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</si>
  <si>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</si>
  <si>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</si>
  <si>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</si>
  <si>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</si>
  <si>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</si>
  <si>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</si>
  <si>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</si>
  <si>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</si>
  <si>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</si>
  <si>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</si>
  <si>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</si>
  <si>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</si>
  <si>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</si>
  <si>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</si>
  <si>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</si>
  <si>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</si>
  <si>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</si>
  <si>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</si>
  <si>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</si>
  <si>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</si>
  <si>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</si>
  <si>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</si>
  <si>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</si>
  <si>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</si>
  <si>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</si>
  <si>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</si>
  <si>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</si>
  <si>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</si>
  <si>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</si>
  <si>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</si>
  <si>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</si>
  <si>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</si>
  <si>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</si>
  <si>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</si>
  <si>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</si>
  <si>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</si>
  <si>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</si>
  <si>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</si>
  <si>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</si>
  <si>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</si>
  <si>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</si>
  <si>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</si>
  <si>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</si>
  <si>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</si>
  <si>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</si>
  <si>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</si>
  <si>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</si>
  <si>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</si>
  <si>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</si>
  <si>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</si>
  <si>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</si>
  <si>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</si>
  <si>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</si>
  <si>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</si>
  <si>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</si>
  <si>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</si>
  <si>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</si>
  <si>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</si>
  <si>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</si>
  <si>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</si>
  <si>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</si>
  <si>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</si>
  <si>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</si>
  <si>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</si>
  <si>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</si>
  <si>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</si>
  <si>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</si>
  <si>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</si>
  <si>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</si>
  <si>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</si>
  <si>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</si>
  <si>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</si>
  <si>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</si>
  <si>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</si>
  <si>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</si>
  <si>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</si>
  <si>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</si>
  <si>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</si>
  <si>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</si>
  <si>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</si>
  <si>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</si>
  <si>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</si>
  <si>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</si>
  <si>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</si>
  <si>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</si>
  <si>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</si>
  <si>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</si>
  <si>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</si>
  <si>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</si>
  <si>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</si>
  <si>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</si>
  <si>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</si>
  <si>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</si>
  <si>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</si>
  <si>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</si>
  <si>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</si>
  <si>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</si>
  <si>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</si>
  <si>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</si>
  <si>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</si>
  <si>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</si>
  <si>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</si>
  <si>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</si>
  <si>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</si>
  <si>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</si>
  <si>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</si>
  <si>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</si>
  <si>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</si>
  <si>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</si>
  <si>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</si>
  <si>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</si>
  <si>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</si>
  <si>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</si>
  <si>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</si>
  <si>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</si>
  <si>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</si>
  <si>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</si>
  <si>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</si>
  <si>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</si>
  <si>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</si>
  <si>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</si>
  <si>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</si>
  <si>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</si>
  <si>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</si>
  <si>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</si>
  <si>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</si>
  <si>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</si>
  <si>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</si>
  <si>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</si>
  <si>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</si>
  <si>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</si>
  <si>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</si>
  <si>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</si>
  <si>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</si>
  <si>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</si>
  <si>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</si>
  <si>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</si>
  <si>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</si>
  <si>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</si>
  <si>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</si>
  <si>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</si>
  <si>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</si>
  <si>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</si>
  <si>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</si>
  <si>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</si>
  <si>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</si>
  <si>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</si>
  <si>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</si>
  <si>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</si>
  <si>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</si>
  <si>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</si>
  <si>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</si>
  <si>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</si>
  <si>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</si>
  <si>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</si>
  <si>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</si>
  <si>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</si>
  <si>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</si>
  <si>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</si>
  <si>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</si>
  <si>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</si>
  <si>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</si>
  <si>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</si>
  <si>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</si>
  <si>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</si>
  <si>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</si>
  <si>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</si>
  <si>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</si>
  <si>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</si>
  <si>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</si>
  <si>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</si>
  <si>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</si>
  <si>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</si>
  <si>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</si>
  <si>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</si>
  <si>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</si>
  <si>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</si>
  <si>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</si>
  <si>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</si>
  <si>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</si>
  <si>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</si>
  <si>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</si>
  <si>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</si>
  <si>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</si>
  <si>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</si>
  <si>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</si>
  <si>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</si>
  <si>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</si>
  <si>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</si>
  <si>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</si>
  <si>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</si>
  <si>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</si>
  <si>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</si>
  <si>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</si>
  <si>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</si>
  <si>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</si>
  <si>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</si>
  <si>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</si>
  <si>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</si>
  <si>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</si>
  <si>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</si>
  <si>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</si>
  <si>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</si>
  <si>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</si>
  <si>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</si>
  <si>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</si>
  <si>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</si>
  <si>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</si>
  <si>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</si>
  <si>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</si>
  <si>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</si>
  <si>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</si>
  <si>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</si>
  <si>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</si>
  <si>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</si>
  <si>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</si>
  <si>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</si>
  <si>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</si>
  <si>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</si>
  <si>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</si>
  <si>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</si>
  <si>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</si>
  <si>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</si>
  <si>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</si>
  <si>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</si>
  <si>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</si>
  <si>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</si>
  <si>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</si>
  <si>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</si>
  <si>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</si>
  <si>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</si>
  <si>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</si>
  <si>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</si>
  <si>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</si>
  <si>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</si>
  <si>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</si>
  <si>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</si>
  <si>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</si>
  <si>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</si>
  <si>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</si>
  <si>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</si>
  <si>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</si>
  <si>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</si>
  <si>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</si>
  <si>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</si>
  <si>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</si>
  <si>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</si>
  <si>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</si>
  <si>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</si>
  <si>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</si>
  <si>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</si>
  <si>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</si>
  <si>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</si>
  <si>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</si>
  <si>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</si>
  <si>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</si>
  <si>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</si>
  <si>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</si>
  <si>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</si>
  <si>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</si>
  <si>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</si>
  <si>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</si>
  <si>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</si>
  <si>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</si>
  <si>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</si>
  <si>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</si>
  <si>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</si>
  <si>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</si>
  <si>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</si>
  <si>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</si>
  <si>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</si>
  <si>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</si>
  <si>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</si>
  <si>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</si>
  <si>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</si>
  <si>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</si>
  <si>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</si>
  <si>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</si>
  <si>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</si>
  <si>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</si>
  <si>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</si>
  <si>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</si>
  <si>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</si>
  <si>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</si>
  <si>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</si>
  <si>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</si>
  <si>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</si>
  <si>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</si>
  <si>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</si>
  <si>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</si>
  <si>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</si>
  <si>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</si>
  <si>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</si>
  <si>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</si>
  <si>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</si>
  <si>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</si>
  <si>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</si>
  <si>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</si>
  <si>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</si>
  <si>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</si>
  <si>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</si>
  <si>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</si>
  <si>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</si>
  <si>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</si>
  <si>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</si>
  <si>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</si>
  <si>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</si>
  <si>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</si>
  <si>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</si>
  <si>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</si>
  <si>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</si>
  <si>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</si>
  <si>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</si>
  <si>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</si>
  <si>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</si>
  <si>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</si>
  <si>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</si>
  <si>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</si>
  <si>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</si>
  <si>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</si>
  <si>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</si>
  <si>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</si>
  <si>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</si>
  <si>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</si>
  <si>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</si>
  <si>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</si>
  <si>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</si>
  <si>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</si>
  <si>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</si>
  <si>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</si>
  <si>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</si>
  <si>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</si>
  <si>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</si>
  <si>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</si>
  <si>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</si>
  <si>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</si>
  <si>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</si>
  <si>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</si>
  <si>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</si>
  <si>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</si>
  <si>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</si>
  <si>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</si>
  <si>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</si>
  <si>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</si>
  <si>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</si>
  <si>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</si>
  <si>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</si>
  <si>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</si>
  <si>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</si>
  <si>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</si>
  <si>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</si>
  <si>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</si>
  <si>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</si>
  <si>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</si>
  <si>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</si>
  <si>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</si>
  <si>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</si>
  <si>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</si>
  <si>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</si>
  <si>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</si>
  <si>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</si>
  <si>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</si>
  <si>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</si>
  <si>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</si>
  <si>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</si>
  <si>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</si>
  <si>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</si>
  <si>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</si>
  <si>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</si>
  <si>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</si>
  <si>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</si>
  <si>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</si>
  <si>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</si>
  <si>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</si>
  <si>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</si>
  <si>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</si>
  <si>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</si>
  <si>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</si>
  <si>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</si>
  <si>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</si>
  <si>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</si>
  <si>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</si>
  <si>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</si>
  <si>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</si>
  <si>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</si>
  <si>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</si>
  <si>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</si>
  <si>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</si>
  <si>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</si>
  <si>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</si>
  <si>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</si>
  <si>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</si>
  <si>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</si>
  <si>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</si>
  <si>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</si>
  <si>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</si>
  <si>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</si>
  <si>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</si>
  <si>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</si>
  <si>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</si>
  <si>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</si>
  <si>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</si>
  <si>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</si>
  <si>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</si>
  <si>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</si>
  <si>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</si>
  <si>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</si>
  <si>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</si>
  <si>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</si>
  <si>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</si>
  <si>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</si>
  <si>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</si>
  <si>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</si>
  <si>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</si>
  <si>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</si>
  <si>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</si>
  <si>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</si>
  <si>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</si>
  <si>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</si>
  <si>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</si>
  <si>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</si>
  <si>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</si>
  <si>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</si>
  <si>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</si>
  <si>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</si>
  <si>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</si>
  <si>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</si>
  <si>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</si>
  <si>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</si>
  <si>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</si>
  <si>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</si>
  <si>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</si>
  <si>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</si>
  <si>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</si>
  <si>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</si>
  <si>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</si>
  <si>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</si>
  <si>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</si>
  <si>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</si>
  <si>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</si>
  <si>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</si>
  <si>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</si>
  <si>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</si>
  <si>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</si>
  <si>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</si>
  <si>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</si>
  <si>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</si>
  <si>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</si>
  <si>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</si>
  <si>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</si>
  <si>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</si>
  <si>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</si>
  <si>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</si>
  <si>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</si>
  <si>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</si>
  <si>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</si>
  <si>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</si>
  <si>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</si>
  <si>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</si>
  <si>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</si>
  <si>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</si>
  <si>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</si>
  <si>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</si>
  <si>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</si>
  <si>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</si>
  <si>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</si>
  <si>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</si>
  <si>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</si>
  <si>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</si>
  <si>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</si>
  <si>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</si>
  <si>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</si>
  <si>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</si>
  <si>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</si>
  <si>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</si>
  <si>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</si>
  <si>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</si>
  <si>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</si>
  <si>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</si>
  <si>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</si>
  <si>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</si>
  <si>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</si>
  <si>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</si>
  <si>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</si>
  <si>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</si>
  <si>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</si>
  <si>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</si>
  <si>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</si>
  <si>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</si>
  <si>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</si>
  <si>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</si>
  <si>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</si>
  <si>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</si>
  <si>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</si>
  <si>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</si>
  <si>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</si>
  <si>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</si>
  <si>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</si>
  <si>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</si>
  <si>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</si>
  <si>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</si>
  <si>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</si>
  <si>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</si>
  <si>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</si>
  <si>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</si>
  <si>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</si>
  <si>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</si>
  <si>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</si>
  <si>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</si>
  <si>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</si>
  <si>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</si>
  <si>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</si>
  <si>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</si>
  <si>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</si>
  <si>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</si>
  <si>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</si>
  <si>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</si>
  <si>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</si>
  <si>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</si>
  <si>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</si>
  <si>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</si>
  <si>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</si>
  <si>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</si>
  <si>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</si>
  <si>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</si>
  <si>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</si>
  <si>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</si>
  <si>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</si>
  <si>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</si>
  <si>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</si>
  <si>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</si>
  <si>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</si>
  <si>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</si>
  <si>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</si>
  <si>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</si>
  <si>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</si>
  <si>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</si>
  <si>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</si>
  <si>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</si>
  <si>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</si>
  <si>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</si>
  <si>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</si>
  <si>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</si>
  <si>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</si>
  <si>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</si>
  <si>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</si>
  <si>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</si>
  <si>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</si>
  <si>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</si>
  <si>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</si>
  <si>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</si>
  <si>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</si>
  <si>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</si>
  <si>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</si>
  <si>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</si>
  <si>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</si>
  <si>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</si>
  <si>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</si>
  <si>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</si>
  <si>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</si>
  <si>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</si>
  <si>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</si>
  <si>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</si>
  <si>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</si>
  <si>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</si>
  <si>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</si>
  <si>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</si>
  <si>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</si>
  <si>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</si>
  <si>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</si>
  <si>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</si>
  <si>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</si>
  <si>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</si>
  <si>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</si>
  <si>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</si>
  <si>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</si>
  <si>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</si>
  <si>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</si>
  <si>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</si>
  <si>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</si>
  <si>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</si>
  <si>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</si>
  <si>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</si>
  <si>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</si>
  <si>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</si>
  <si>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</si>
  <si>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</si>
  <si>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</si>
  <si>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</si>
  <si>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</si>
  <si>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</si>
  <si>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</si>
  <si>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</si>
  <si>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</si>
  <si>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</si>
  <si>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</si>
  <si>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</si>
  <si>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</si>
  <si>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</si>
  <si>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</si>
  <si>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</si>
  <si>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</si>
  <si>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</si>
  <si>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</si>
  <si>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</si>
  <si>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</si>
  <si>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</si>
  <si>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</si>
  <si>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</si>
  <si>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</si>
  <si>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</si>
  <si>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</si>
  <si>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</si>
  <si>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</si>
  <si>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</si>
  <si>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</si>
  <si>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</si>
  <si>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</si>
  <si>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</si>
  <si>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</si>
  <si>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</si>
  <si>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</si>
  <si>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</si>
  <si>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</si>
  <si>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</si>
  <si>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</si>
  <si>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</si>
  <si>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</si>
  <si>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</si>
  <si>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</si>
  <si>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</si>
  <si>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</si>
  <si>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</si>
  <si>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</si>
  <si>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</si>
  <si>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</si>
  <si>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</si>
  <si>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</si>
  <si>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</si>
  <si>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</si>
  <si>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</si>
  <si>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</si>
  <si>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</si>
  <si>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</si>
  <si>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</si>
  <si>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</si>
  <si>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</si>
  <si>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</si>
  <si>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</si>
  <si>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</si>
  <si>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</si>
  <si>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</si>
  <si>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</si>
  <si>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</si>
  <si>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</si>
  <si>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</si>
  <si>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</si>
  <si>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</si>
  <si>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</si>
  <si>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</si>
  <si>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</si>
  <si>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</si>
  <si>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</si>
  <si>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</si>
  <si>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</si>
  <si>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</si>
  <si>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</si>
  <si>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</si>
  <si>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</si>
  <si>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</si>
  <si>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</si>
  <si>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</si>
  <si>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</si>
  <si>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</si>
  <si>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</si>
  <si>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</si>
  <si>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</si>
  <si>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</si>
  <si>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</si>
  <si>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</si>
  <si>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</si>
  <si>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</si>
  <si>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</si>
  <si>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</si>
  <si>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</si>
  <si>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</si>
  <si>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</si>
  <si>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</si>
  <si>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</si>
  <si>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</si>
  <si>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</si>
  <si>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</si>
  <si>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</si>
  <si>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</si>
  <si>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</si>
  <si>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</si>
  <si>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</si>
  <si>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</si>
  <si>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</si>
  <si>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</si>
  <si>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</si>
  <si>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</si>
  <si>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</si>
  <si>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</si>
  <si>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</si>
  <si>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</si>
  <si>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</si>
  <si>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</si>
  <si>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</si>
  <si>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</si>
  <si>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</si>
  <si>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</si>
  <si>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</si>
  <si>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</si>
  <si>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</si>
  <si>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</si>
  <si>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</si>
  <si>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</si>
  <si>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</si>
  <si>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</si>
  <si>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</si>
  <si>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</si>
  <si>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</si>
  <si>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</si>
  <si>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</si>
  <si>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</si>
  <si>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</si>
  <si>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</si>
  <si>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</si>
  <si>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</si>
  <si>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</si>
  <si>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</si>
  <si>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</si>
  <si>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</si>
  <si>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</si>
  <si>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</si>
  <si>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</si>
  <si>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</si>
  <si>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</si>
  <si>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</si>
  <si>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</si>
  <si>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</si>
  <si>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</si>
  <si>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</si>
  <si>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</si>
  <si>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</si>
  <si>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</si>
  <si>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</si>
  <si>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</si>
  <si>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</si>
  <si>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</si>
  <si>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</si>
  <si>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</si>
  <si>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</si>
  <si>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</si>
  <si>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</si>
  <si>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</si>
  <si>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</si>
  <si>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</si>
  <si>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</si>
  <si>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</si>
  <si>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</si>
  <si>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</si>
  <si>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</si>
  <si>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</si>
  <si>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</si>
  <si>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</si>
  <si>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</si>
  <si>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</si>
  <si>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</si>
  <si>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</si>
  <si>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</si>
  <si>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</si>
  <si>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</si>
  <si>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</si>
  <si>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</si>
  <si>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</si>
  <si>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</si>
  <si>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</si>
  <si>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</si>
  <si>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</si>
  <si>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</si>
  <si>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</si>
  <si>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</si>
  <si>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</si>
  <si>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</si>
  <si>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</si>
  <si>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</si>
  <si>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</si>
  <si>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</si>
  <si>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</si>
  <si>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</si>
  <si>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</si>
  <si>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</si>
  <si>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</si>
  <si>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</si>
  <si>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</si>
  <si>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</si>
  <si>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</si>
  <si>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</si>
  <si>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</si>
  <si>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</si>
  <si>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</si>
  <si>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</si>
  <si>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</si>
  <si>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</si>
  <si>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</si>
  <si>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</si>
  <si>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</si>
  <si>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</si>
  <si>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</si>
  <si>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</si>
  <si>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</si>
  <si>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</si>
  <si>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</si>
  <si>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</si>
  <si>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</si>
  <si>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</si>
  <si>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</si>
  <si>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</si>
  <si>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</si>
  <si>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</si>
  <si>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</si>
  <si>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</si>
  <si>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</si>
  <si>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</si>
  <si>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</si>
  <si>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</si>
  <si>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</si>
  <si>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</si>
  <si>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</si>
  <si>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</si>
  <si>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</si>
  <si>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</si>
  <si>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</si>
  <si>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</si>
  <si>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</si>
  <si>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</si>
  <si>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</si>
  <si>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</si>
  <si>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</si>
  <si>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</si>
  <si>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</si>
  <si>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</si>
  <si>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</si>
  <si>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</si>
  <si>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</si>
  <si>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</si>
  <si>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</si>
  <si>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</si>
  <si>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</si>
  <si>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</si>
  <si>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</si>
  <si>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</si>
  <si>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</si>
  <si>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</si>
  <si>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</si>
  <si>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</si>
  <si>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</si>
  <si>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</si>
  <si>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</si>
  <si>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</si>
  <si>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</si>
  <si>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</si>
  <si>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</si>
  <si>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</si>
  <si>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</si>
  <si>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</si>
  <si>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</si>
  <si>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</si>
  <si>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</si>
  <si>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</si>
  <si>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</si>
  <si>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</si>
  <si>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</si>
  <si>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</si>
  <si>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</si>
  <si>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</si>
  <si>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</si>
  <si>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</si>
  <si>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</si>
  <si>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</si>
  <si>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</si>
  <si>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</si>
  <si>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</si>
  <si>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</si>
  <si>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</si>
  <si>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</si>
  <si>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</si>
  <si>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</si>
  <si>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</si>
  <si>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</si>
  <si>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</si>
  <si>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</si>
  <si>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</si>
  <si>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</si>
  <si>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</si>
  <si>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</si>
  <si>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</si>
  <si>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</si>
  <si>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</si>
  <si>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</si>
  <si>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</si>
  <si>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</si>
  <si>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</si>
  <si>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</si>
  <si>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</si>
  <si>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</si>
  <si>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</si>
  <si>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</si>
  <si>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</si>
  <si>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</si>
  <si>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</si>
  <si>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</si>
  <si>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</si>
  <si>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</si>
  <si>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</si>
  <si>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</si>
  <si>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</si>
  <si>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</si>
  <si>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</si>
  <si>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</si>
  <si>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</si>
  <si>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</si>
  <si>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</si>
  <si>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</si>
  <si>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</si>
  <si>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</si>
  <si>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</si>
  <si>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</si>
  <si>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</si>
  <si>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</si>
  <si>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</si>
  <si>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</si>
  <si>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</si>
  <si>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</si>
  <si>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</si>
  <si>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</si>
  <si>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</si>
  <si>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</si>
  <si>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</si>
  <si>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</si>
  <si>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</si>
  <si>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</si>
  <si>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</si>
  <si>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</si>
  <si>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</si>
  <si>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</si>
  <si>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</si>
  <si>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</si>
  <si>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</si>
  <si>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</si>
  <si>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</si>
  <si>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</si>
  <si>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</si>
  <si>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</si>
  <si>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</si>
  <si>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</si>
  <si>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</si>
  <si>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</si>
  <si>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</si>
  <si>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</si>
  <si>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</si>
  <si>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</si>
  <si>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</si>
  <si>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</si>
  <si>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</si>
  <si>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</si>
  <si>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</si>
  <si>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</si>
  <si>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</si>
  <si>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</si>
  <si>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</si>
  <si>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</si>
  <si>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</si>
  <si>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</si>
  <si>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</si>
  <si>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</si>
  <si>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</si>
  <si>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</si>
  <si>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</si>
  <si>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</si>
  <si>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</si>
  <si>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</si>
  <si>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</si>
  <si>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</si>
  <si>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</si>
  <si>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</si>
  <si>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</si>
  <si>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</si>
  <si>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</si>
  <si>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</si>
  <si>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</si>
  <si>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</si>
  <si>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</si>
  <si>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</si>
  <si>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</si>
  <si>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</si>
  <si>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</si>
  <si>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</si>
  <si>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</si>
  <si>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</si>
  <si>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</si>
  <si>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</si>
  <si>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</si>
  <si>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</si>
  <si>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</si>
  <si>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</si>
  <si>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</si>
  <si>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</si>
  <si>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</si>
  <si>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</si>
  <si>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</si>
  <si>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</si>
  <si>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</si>
  <si>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</si>
  <si>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</si>
  <si>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</si>
  <si>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</si>
  <si>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</si>
  <si>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</si>
  <si>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</si>
  <si>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</si>
  <si>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</si>
  <si>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</si>
  <si>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</si>
  <si>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</si>
  <si>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</si>
  <si>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</si>
  <si>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</si>
  <si>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</si>
  <si>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</si>
  <si>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</si>
  <si>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</si>
  <si>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</si>
  <si>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</si>
  <si>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</si>
  <si>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</si>
  <si>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</si>
  <si>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</si>
  <si>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</si>
  <si>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</si>
  <si>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</si>
  <si>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</si>
  <si>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</si>
  <si>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</si>
  <si>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</si>
  <si>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</si>
  <si>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</si>
  <si>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</si>
  <si>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</si>
  <si>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</si>
  <si>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</si>
  <si>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</si>
  <si>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</si>
  <si>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</si>
  <si>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</si>
  <si>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</si>
  <si>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</si>
  <si>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</si>
  <si>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</si>
  <si>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</si>
  <si>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</si>
  <si>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</si>
  <si>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</si>
  <si>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</si>
  <si>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</si>
  <si>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</si>
  <si>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</si>
  <si>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</si>
  <si>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</si>
  <si>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</si>
  <si>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</si>
  <si>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</si>
  <si>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</si>
  <si>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</si>
  <si>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</si>
  <si>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</si>
  <si>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</si>
  <si>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</si>
  <si>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</si>
  <si>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</si>
  <si>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</si>
  <si>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</si>
  <si>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</si>
  <si>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</si>
  <si>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</si>
  <si>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</si>
  <si>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</si>
  <si>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</si>
  <si>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</si>
  <si>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</si>
  <si>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</si>
  <si>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</si>
  <si>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</si>
  <si>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</si>
  <si>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</si>
  <si>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</si>
  <si>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</si>
  <si>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</si>
  <si>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</si>
  <si>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</si>
  <si>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</si>
  <si>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</si>
  <si>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</si>
  <si>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</si>
  <si>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</si>
  <si>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</si>
  <si>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</si>
  <si>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</si>
  <si>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</si>
  <si>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</si>
  <si>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</si>
  <si>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</si>
  <si>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</si>
  <si>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</si>
  <si>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</si>
  <si>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</si>
  <si>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</si>
  <si>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</si>
  <si>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</si>
  <si>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</si>
  <si>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</si>
  <si>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</si>
  <si>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</si>
  <si>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</si>
  <si>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</si>
  <si>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</si>
  <si>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</si>
  <si>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</si>
  <si>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</si>
  <si>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</si>
  <si>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</si>
  <si>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</si>
  <si>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</si>
  <si>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</si>
  <si>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</si>
  <si>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</si>
  <si>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</si>
  <si>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</si>
  <si>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</si>
  <si>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</si>
  <si>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</si>
  <si>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</si>
  <si>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</si>
  <si>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</si>
  <si>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</si>
  <si>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</si>
  <si>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</si>
  <si>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</si>
  <si>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</si>
  <si>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</si>
  <si>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</si>
  <si>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</si>
  <si>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</si>
  <si>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</si>
  <si>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</si>
  <si>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</si>
  <si>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</si>
  <si>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</si>
  <si>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</si>
  <si>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</si>
  <si>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</si>
  <si>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</si>
  <si>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</si>
  <si>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</si>
  <si>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</si>
  <si>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</si>
  <si>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</si>
  <si>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</si>
  <si>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</si>
  <si>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</si>
  <si>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</si>
  <si>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</si>
  <si>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</si>
  <si>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</si>
  <si>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</si>
  <si>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</si>
  <si>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</si>
  <si>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</si>
  <si>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</si>
  <si>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</si>
  <si>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</si>
  <si>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</si>
  <si>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</si>
  <si>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</si>
  <si>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</si>
  <si>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</si>
  <si>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</si>
  <si>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</si>
  <si>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</si>
  <si>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</si>
  <si>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</si>
  <si>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</si>
  <si>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</si>
  <si>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</si>
  <si>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</si>
  <si>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</si>
  <si>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</si>
  <si>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</si>
  <si>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</si>
  <si>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</si>
  <si>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</si>
  <si>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</si>
  <si>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</si>
  <si>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</si>
  <si>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</si>
  <si>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</si>
  <si>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</si>
  <si>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</si>
  <si>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</si>
  <si>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</si>
  <si>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</si>
  <si>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</si>
  <si>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</si>
  <si>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</si>
  <si>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</si>
  <si>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</si>
  <si>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</si>
  <si>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</si>
  <si>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</si>
  <si>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</si>
  <si>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</si>
  <si>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</si>
  <si>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</si>
  <si>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</si>
  <si>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</si>
  <si>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</si>
  <si>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</si>
  <si>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</si>
  <si>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</si>
  <si>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</si>
  <si>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</si>
  <si>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</si>
  <si>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</si>
  <si>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</si>
  <si>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</si>
  <si>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</si>
  <si>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</si>
  <si>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</si>
  <si>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</si>
  <si>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</si>
  <si>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</si>
  <si>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</si>
  <si>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</si>
  <si>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</si>
  <si>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</si>
  <si>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</si>
  <si>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</si>
  <si>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</si>
  <si>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</si>
  <si>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</si>
  <si>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</si>
  <si>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</si>
  <si>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</si>
  <si>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</si>
  <si>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</si>
  <si>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</si>
  <si>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</si>
  <si>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</si>
  <si>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</si>
  <si>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</si>
  <si>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</si>
  <si>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</si>
  <si>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</si>
  <si>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</si>
  <si>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</si>
  <si>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</si>
  <si>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</si>
  <si>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</si>
  <si>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</si>
  <si>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</si>
  <si>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</si>
  <si>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</si>
  <si>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</si>
  <si>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</si>
  <si>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</si>
  <si>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</si>
  <si>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</si>
  <si>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</si>
  <si>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</si>
  <si>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</si>
  <si>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</si>
  <si>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</si>
  <si>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</si>
  <si>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</si>
  <si>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</si>
  <si>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</si>
  <si>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</si>
  <si>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</si>
  <si>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</si>
  <si>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</si>
  <si>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</si>
  <si>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</si>
  <si>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</si>
  <si>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</si>
  <si>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</si>
  <si>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</si>
  <si>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</si>
  <si>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</si>
  <si>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</si>
  <si>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</si>
  <si>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</si>
  <si>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</si>
  <si>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</si>
  <si>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</si>
  <si>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</si>
  <si>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</si>
  <si>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</si>
  <si>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</si>
  <si>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</si>
  <si>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</si>
  <si>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</si>
  <si>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</si>
  <si>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</si>
  <si>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</si>
  <si>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</si>
  <si>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</si>
  <si>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</si>
  <si>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</si>
  <si>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</si>
  <si>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</si>
  <si>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</si>
  <si>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</si>
  <si>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</si>
  <si>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</si>
  <si>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</si>
  <si>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</si>
  <si>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</si>
  <si>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</si>
  <si>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</si>
  <si>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</si>
  <si>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</si>
  <si>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</si>
  <si>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</si>
  <si>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</si>
  <si>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</si>
  <si>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</si>
  <si>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</si>
  <si>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</si>
  <si>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</si>
  <si>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</si>
  <si>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</si>
  <si>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</si>
  <si>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</si>
  <si>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</si>
  <si>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</si>
  <si>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</si>
  <si>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</si>
  <si>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</si>
  <si>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</si>
  <si>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</si>
  <si>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</si>
  <si>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</si>
  <si>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</si>
  <si>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</si>
  <si>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</si>
  <si>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</si>
  <si>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</si>
  <si>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</si>
  <si>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</si>
  <si>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</si>
  <si>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</si>
  <si>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</si>
  <si>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</si>
  <si>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</si>
  <si>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</si>
  <si>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</si>
  <si>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</si>
  <si>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</si>
  <si>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</si>
  <si>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</si>
  <si>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</si>
  <si>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</si>
  <si>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</si>
  <si>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</si>
  <si>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</si>
  <si>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</si>
  <si>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</si>
  <si>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</si>
  <si>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</si>
  <si>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</si>
  <si>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</si>
  <si>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</si>
  <si>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</si>
  <si>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</si>
  <si>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</si>
  <si>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</si>
  <si>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</si>
  <si>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</si>
  <si>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</si>
  <si>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</si>
  <si>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</si>
  <si>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</si>
  <si>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</si>
  <si>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</si>
  <si>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</si>
  <si>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</si>
  <si>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</si>
  <si>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</si>
  <si>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</si>
  <si>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</si>
  <si>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</si>
  <si>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</si>
  <si>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</si>
  <si>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</si>
  <si>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</si>
  <si>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</si>
  <si>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</si>
  <si>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</si>
  <si>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</si>
  <si>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</si>
  <si>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</si>
  <si>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</si>
  <si>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</si>
  <si>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</si>
  <si>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</si>
  <si>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</si>
  <si>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</si>
  <si>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</si>
  <si>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</si>
  <si>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</si>
  <si>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</si>
  <si>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</si>
  <si>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</si>
  <si>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</si>
  <si>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</si>
  <si>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</si>
  <si>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</si>
  <si>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</si>
  <si>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</si>
  <si>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</si>
  <si>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</si>
  <si>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</si>
  <si>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</si>
  <si>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</si>
  <si>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</si>
  <si>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</si>
  <si>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</si>
  <si>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</si>
  <si>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</si>
  <si>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</si>
  <si>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</si>
  <si>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</si>
  <si>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</si>
  <si>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</si>
  <si>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</si>
  <si>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</si>
  <si>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</si>
  <si>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</si>
  <si>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</si>
  <si>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</si>
  <si>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</si>
  <si>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</si>
  <si>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</si>
  <si>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</si>
  <si>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</si>
  <si>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</si>
  <si>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</si>
  <si>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</si>
  <si>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</si>
  <si>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</si>
  <si>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</si>
  <si>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</si>
  <si>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</si>
  <si>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</si>
  <si>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</si>
  <si>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</si>
  <si>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</si>
  <si>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</si>
  <si>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</si>
  <si>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</si>
  <si>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</si>
  <si>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</si>
  <si>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</si>
  <si>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</si>
  <si>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</si>
  <si>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</si>
  <si>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</si>
  <si>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</si>
  <si>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</si>
  <si>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</si>
  <si>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</si>
  <si>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</si>
  <si>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</si>
  <si>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</si>
  <si>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</si>
  <si>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</si>
  <si>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</si>
  <si>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</si>
  <si>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</si>
  <si>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</si>
  <si>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</si>
  <si>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</si>
  <si>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</si>
  <si>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</si>
  <si>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</si>
  <si>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</si>
  <si>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</si>
  <si>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</si>
  <si>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</si>
  <si>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</si>
  <si>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</si>
  <si>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</si>
  <si>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</si>
  <si>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</si>
  <si>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</si>
  <si>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</si>
  <si>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</si>
  <si>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</si>
  <si>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</si>
  <si>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</si>
  <si>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</si>
  <si>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</si>
  <si>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</si>
  <si>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</si>
  <si>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</si>
  <si>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</si>
  <si>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</si>
  <si>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</si>
  <si>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</si>
  <si>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</si>
  <si>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</si>
  <si>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</si>
  <si>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</si>
  <si>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</si>
  <si>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</si>
  <si>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</si>
  <si>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</si>
  <si>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</si>
  <si>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</si>
  <si>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</si>
  <si>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</si>
  <si>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</si>
  <si>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</si>
  <si>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</si>
  <si>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</si>
  <si>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</si>
  <si>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</si>
  <si>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</si>
  <si>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</si>
  <si>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</si>
  <si>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</si>
  <si>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</si>
  <si>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</si>
  <si>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</si>
  <si>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</si>
  <si>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</si>
  <si>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</si>
  <si>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</si>
  <si>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</si>
  <si>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</si>
  <si>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</si>
  <si>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</si>
  <si>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</si>
  <si>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</si>
  <si>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</si>
  <si>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</si>
  <si>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</si>
  <si>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</si>
  <si>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</si>
  <si>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</si>
  <si>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</si>
  <si>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</si>
  <si>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</si>
  <si>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</si>
  <si>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</si>
  <si>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</si>
  <si>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</si>
  <si>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</si>
  <si>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</si>
  <si>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</si>
  <si>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</si>
  <si>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</si>
  <si>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</si>
  <si>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</si>
  <si>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</si>
  <si>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</si>
  <si>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</si>
  <si>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</si>
  <si>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</si>
  <si>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</si>
  <si>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</si>
  <si>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</si>
  <si>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</si>
  <si>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</si>
  <si>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</si>
  <si>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</si>
  <si>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</si>
  <si>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</si>
  <si>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</si>
  <si>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</si>
  <si>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</si>
  <si>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</si>
  <si>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</si>
  <si>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</si>
  <si>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</si>
  <si>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</si>
  <si>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</si>
  <si>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</si>
  <si>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</si>
  <si>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</si>
  <si>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</si>
  <si>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</si>
  <si>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</si>
  <si>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</si>
  <si>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</si>
  <si>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</si>
  <si>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</si>
  <si>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</si>
  <si>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</si>
  <si>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</si>
  <si>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</si>
  <si>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</si>
  <si>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</si>
  <si>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</si>
  <si>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</si>
  <si>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</si>
  <si>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</si>
  <si>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</si>
  <si>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</si>
  <si>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</si>
  <si>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</si>
  <si>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</si>
  <si>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</si>
  <si>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</si>
  <si>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</si>
  <si>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</si>
  <si>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</si>
  <si>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</si>
  <si>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</si>
  <si>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</si>
  <si>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</si>
  <si>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</si>
  <si>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</si>
  <si>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</si>
  <si>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</si>
  <si>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</si>
  <si>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</si>
  <si>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</si>
  <si>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</si>
  <si>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</si>
  <si>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</si>
  <si>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</si>
  <si>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</si>
  <si>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</si>
  <si>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</si>
  <si>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</si>
  <si>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</si>
  <si>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</si>
  <si>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</si>
  <si>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</si>
  <si>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</si>
  <si>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</si>
  <si>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</si>
  <si>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</si>
  <si>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</si>
  <si>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</si>
  <si>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</si>
  <si>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</si>
  <si>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</si>
  <si>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</si>
  <si>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</si>
  <si>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</si>
  <si>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</si>
  <si>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</si>
  <si>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</si>
  <si>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</si>
  <si>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</si>
  <si>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</si>
  <si>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</si>
  <si>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</si>
  <si>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</si>
  <si>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</si>
  <si>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</si>
  <si>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</si>
  <si>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</si>
  <si>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</si>
  <si>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</si>
  <si>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</si>
  <si>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</si>
  <si>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</si>
  <si>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</si>
  <si>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</si>
  <si>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</si>
  <si>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</si>
  <si>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</si>
  <si>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</si>
  <si>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</si>
  <si>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</si>
  <si>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</si>
  <si>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</si>
  <si>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</si>
  <si>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</si>
  <si>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</si>
  <si>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</si>
  <si>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</si>
  <si>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</si>
  <si>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</si>
  <si>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</si>
  <si>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</si>
  <si>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</si>
  <si>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</si>
  <si>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</si>
  <si>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</si>
  <si>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</si>
  <si>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</si>
  <si>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</si>
  <si>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</si>
  <si>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</si>
  <si>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</si>
  <si>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</si>
  <si>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</si>
  <si>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</si>
  <si>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</si>
  <si>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</si>
  <si>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</si>
  <si>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</si>
  <si>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</si>
  <si>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</si>
  <si>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</si>
  <si>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</si>
  <si>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</si>
  <si>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</si>
  <si>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</si>
  <si>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</si>
  <si>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</si>
  <si>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</si>
  <si>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</si>
  <si>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</si>
  <si>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</si>
  <si>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</si>
  <si>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</si>
  <si>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</si>
  <si>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</si>
  <si>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</si>
  <si>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</si>
  <si>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</si>
  <si>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</si>
  <si>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</si>
  <si>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</si>
  <si>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</si>
  <si>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</si>
  <si>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</si>
  <si>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</si>
  <si>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</si>
  <si>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</si>
  <si>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</si>
  <si>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</si>
  <si>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</si>
  <si>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</si>
  <si>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</si>
  <si>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</si>
  <si>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</si>
  <si>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</si>
  <si>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</si>
  <si>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</si>
  <si>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</si>
  <si>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</si>
  <si>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</si>
  <si>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</si>
  <si>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</si>
  <si>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</si>
  <si>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</si>
  <si>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</si>
  <si>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</si>
  <si>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</si>
  <si>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</si>
  <si>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</si>
  <si>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</si>
  <si>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</si>
  <si>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</si>
  <si>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</si>
  <si>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</si>
  <si>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</si>
  <si>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</si>
  <si>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</si>
  <si>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</si>
  <si>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</si>
  <si>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</si>
  <si>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</si>
  <si>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</si>
  <si>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</si>
  <si>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</si>
  <si>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</si>
  <si>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</si>
  <si>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</si>
  <si>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</si>
  <si>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</si>
  <si>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</si>
  <si>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</si>
  <si>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</si>
  <si>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</si>
  <si>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</si>
  <si>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</si>
  <si>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</si>
  <si>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</si>
  <si>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</si>
  <si>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</si>
  <si>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</si>
  <si>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</si>
  <si>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</si>
  <si>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</si>
  <si>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</si>
  <si>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</si>
  <si>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</si>
  <si>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</si>
  <si>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</si>
  <si>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</si>
  <si>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</si>
  <si>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</si>
  <si>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</si>
  <si>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</si>
  <si>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</si>
  <si>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</si>
  <si>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</si>
  <si>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</si>
  <si>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</si>
  <si>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</si>
  <si>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</si>
  <si>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</si>
  <si>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</si>
  <si>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</si>
  <si>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</si>
  <si>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</si>
  <si>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</si>
  <si>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</si>
  <si>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</si>
  <si>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</si>
  <si>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</si>
  <si>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</si>
  <si>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</si>
  <si>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</si>
  <si>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</si>
  <si>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</si>
  <si>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</si>
  <si>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</si>
  <si>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</si>
  <si>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</si>
  <si>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</si>
  <si>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</si>
  <si>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</si>
  <si>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</si>
  <si>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</si>
  <si>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</si>
  <si>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</si>
  <si>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</si>
  <si>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</si>
  <si>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</si>
  <si>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</si>
  <si>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</si>
  <si>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</si>
  <si>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</si>
  <si>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</si>
  <si>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</si>
  <si>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</si>
  <si>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</si>
  <si>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</si>
  <si>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</si>
  <si>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</si>
  <si>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</si>
  <si>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</si>
  <si>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</si>
  <si>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</si>
  <si>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</si>
  <si>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</si>
  <si>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</si>
  <si>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</si>
  <si>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</si>
  <si>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</si>
  <si>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</si>
  <si>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</si>
  <si>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</si>
  <si>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</si>
  <si>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</si>
  <si>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</si>
  <si>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</si>
  <si>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</si>
  <si>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</si>
  <si>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</si>
  <si>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</si>
  <si>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</si>
  <si>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</si>
  <si>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</si>
  <si>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</si>
  <si>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</si>
  <si>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</si>
  <si>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</si>
  <si>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</si>
  <si>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</si>
  <si>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</si>
  <si>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</si>
  <si>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</si>
  <si>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</si>
  <si>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</si>
  <si>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</si>
  <si>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</si>
  <si>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</si>
  <si>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</si>
  <si>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</si>
  <si>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</si>
  <si>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</si>
  <si>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</si>
  <si>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</si>
  <si>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</si>
  <si>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</si>
  <si>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</si>
  <si>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</si>
  <si>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</si>
  <si>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</si>
  <si>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</si>
  <si>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</si>
  <si>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</si>
  <si>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</si>
  <si>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</si>
  <si>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</si>
  <si>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</si>
  <si>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</si>
  <si>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</si>
  <si>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</si>
  <si>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</si>
  <si>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</si>
  <si>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</si>
  <si>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</si>
  <si>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</si>
  <si>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</si>
  <si>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</si>
  <si>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</si>
  <si>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</si>
  <si>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</si>
  <si>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</si>
  <si>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</si>
  <si>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</si>
  <si>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</si>
  <si>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</si>
  <si>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</si>
  <si>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</si>
  <si>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</si>
  <si>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</si>
  <si>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</si>
  <si>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</si>
  <si>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</si>
  <si>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</si>
  <si>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</si>
  <si>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</si>
  <si>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</si>
  <si>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</si>
  <si>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</si>
  <si>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</si>
  <si>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</si>
  <si>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</si>
  <si>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</si>
  <si>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</si>
  <si>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</si>
  <si>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</si>
  <si>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</si>
  <si>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</si>
  <si>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</si>
  <si>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</si>
  <si>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</si>
  <si>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</si>
  <si>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</si>
  <si>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</si>
  <si>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</si>
  <si>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</si>
  <si>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</si>
  <si>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</si>
  <si>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</si>
  <si>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</si>
  <si>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</si>
  <si>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</si>
  <si>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</si>
  <si>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</si>
  <si>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</si>
  <si>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</si>
  <si>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</si>
  <si>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</si>
  <si>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</si>
  <si>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</si>
  <si>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</si>
  <si>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</si>
  <si>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</si>
  <si>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</si>
  <si>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</si>
  <si>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</si>
  <si>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</si>
  <si>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</si>
  <si>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</si>
  <si>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</si>
  <si>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</si>
  <si>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</si>
  <si>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</si>
  <si>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</si>
  <si>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</si>
  <si>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</si>
  <si>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</si>
  <si>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</si>
  <si>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</si>
  <si>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</si>
  <si>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</si>
  <si>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</si>
  <si>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</si>
  <si>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</si>
  <si>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</si>
  <si>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</si>
  <si>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</si>
  <si>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</si>
  <si>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</si>
  <si>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</si>
  <si>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</si>
  <si>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</si>
  <si>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</si>
  <si>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</si>
  <si>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</si>
  <si>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</si>
  <si>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</si>
  <si>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</si>
  <si>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</si>
  <si>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</si>
  <si>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</si>
  <si>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</si>
  <si>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</si>
  <si>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</si>
  <si>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</si>
  <si>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</si>
  <si>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</si>
  <si>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</si>
  <si>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</si>
  <si>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</si>
  <si>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</si>
  <si>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</si>
  <si>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</si>
  <si>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</si>
  <si>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</si>
  <si>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</si>
  <si>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</si>
  <si>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</si>
  <si>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</si>
  <si>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</si>
  <si>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</si>
  <si>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</si>
  <si>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</si>
  <si>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</si>
  <si>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</si>
  <si>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</si>
  <si>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</si>
  <si>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</si>
  <si>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</si>
  <si>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</si>
  <si>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</si>
  <si>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</si>
  <si>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</si>
  <si>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</si>
  <si>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</si>
  <si>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</si>
  <si>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</si>
  <si>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</si>
  <si>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</si>
  <si>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</si>
  <si>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</si>
  <si>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</si>
  <si>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</si>
  <si>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</si>
  <si>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</si>
  <si>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</si>
  <si>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</si>
  <si>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</si>
  <si>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</si>
  <si>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</si>
  <si>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</si>
  <si>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</si>
  <si>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</si>
  <si>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</si>
  <si>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</si>
  <si>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</si>
  <si>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</si>
  <si>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</si>
  <si>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</si>
  <si>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</si>
  <si>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</si>
  <si>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</si>
  <si>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</si>
  <si>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</si>
  <si>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</si>
  <si>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</si>
  <si>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</si>
  <si>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</si>
  <si>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</si>
  <si>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</si>
  <si>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</si>
  <si>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</si>
  <si>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</si>
  <si>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</si>
  <si>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</si>
  <si>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</si>
  <si>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</si>
  <si>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</si>
  <si>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</si>
  <si>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</si>
  <si>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</si>
  <si>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</si>
  <si>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</si>
  <si>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</si>
  <si>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</si>
  <si>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</si>
  <si>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</si>
  <si>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</si>
  <si>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</si>
  <si>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</si>
  <si>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</si>
  <si>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</si>
  <si>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</si>
  <si>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</si>
  <si>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</si>
  <si>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</si>
  <si>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</si>
  <si>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</si>
  <si>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</si>
  <si>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</si>
  <si>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</si>
  <si>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</si>
  <si>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</si>
  <si>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</si>
  <si>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</si>
  <si>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</si>
  <si>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</si>
  <si>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</si>
  <si>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</si>
  <si>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</si>
  <si>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</si>
  <si>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</si>
  <si>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</si>
  <si>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</si>
  <si>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</si>
  <si>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</si>
  <si>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</si>
  <si>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</si>
  <si>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</si>
  <si>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</si>
  <si>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</si>
  <si>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</si>
  <si>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</si>
  <si>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</si>
  <si>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</si>
  <si>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</si>
  <si>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</si>
  <si>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</si>
  <si>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</si>
  <si>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</si>
  <si>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</si>
  <si>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</si>
  <si>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</si>
  <si>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</si>
  <si>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</si>
  <si>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</si>
  <si>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</si>
  <si>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</si>
  <si>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</si>
  <si>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</si>
  <si>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</si>
  <si>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</si>
  <si>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</si>
  <si>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</si>
  <si>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</si>
  <si>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</si>
  <si>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</si>
  <si>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</si>
  <si>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</si>
  <si>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</si>
  <si>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</si>
  <si>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</si>
  <si>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</si>
  <si>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</si>
  <si>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</si>
  <si>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</si>
  <si>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</si>
  <si>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</si>
  <si>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</si>
  <si>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</si>
  <si>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</si>
  <si>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</si>
  <si>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</si>
  <si>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</si>
  <si>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</si>
  <si>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</si>
  <si>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</si>
  <si>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</si>
  <si>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</si>
  <si>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</si>
  <si>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</si>
  <si>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</si>
  <si>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</si>
  <si>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</si>
  <si>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</si>
  <si>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</si>
  <si>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</si>
  <si>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</si>
  <si>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</si>
  <si>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</si>
  <si>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</si>
  <si>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</si>
  <si>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</si>
  <si>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</si>
  <si>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</si>
  <si>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</si>
  <si>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</si>
  <si>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</si>
  <si>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</si>
  <si>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</si>
  <si>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</si>
  <si>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</si>
  <si>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</si>
  <si>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</si>
  <si>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</si>
  <si>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</si>
  <si>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</si>
  <si>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</si>
  <si>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</si>
  <si>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</si>
  <si>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</si>
  <si>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</si>
  <si>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</si>
  <si>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</si>
  <si>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</si>
  <si>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</si>
  <si>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</si>
  <si>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</si>
  <si>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</si>
  <si>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</si>
  <si>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</si>
  <si>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</si>
  <si>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</si>
  <si>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</si>
  <si>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</si>
  <si>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</si>
  <si>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</si>
  <si>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</si>
  <si>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</si>
  <si>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</si>
  <si>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</si>
  <si>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</si>
  <si>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</si>
  <si>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</si>
  <si>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</si>
  <si>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</si>
  <si>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</si>
  <si>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</si>
  <si>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</si>
  <si>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</si>
  <si>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</si>
  <si>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</si>
  <si>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</si>
  <si>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</si>
  <si>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</si>
  <si>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</si>
  <si>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</si>
  <si>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</si>
  <si>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</si>
  <si>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</si>
  <si>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</si>
  <si>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</si>
  <si>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</si>
  <si>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</si>
  <si>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</si>
  <si>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</si>
  <si>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</si>
  <si>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</si>
  <si>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</si>
  <si>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</si>
  <si>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</si>
  <si>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</si>
  <si>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</si>
  <si>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</si>
  <si>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</si>
  <si>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</si>
  <si>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</si>
  <si>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</si>
  <si>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</si>
  <si>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</si>
  <si>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</si>
  <si>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</si>
  <si>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</si>
  <si>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</si>
  <si>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</si>
  <si>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</si>
  <si>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</si>
  <si>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</si>
  <si>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</si>
  <si>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</si>
  <si>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</si>
  <si>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</si>
  <si>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</si>
  <si>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</si>
  <si>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</si>
  <si>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</si>
  <si>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</si>
  <si>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</si>
  <si>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</si>
  <si>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</si>
  <si>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</si>
  <si>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</si>
  <si>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</si>
  <si>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</si>
  <si>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</si>
  <si>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</si>
  <si>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</si>
  <si>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</si>
  <si>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</si>
  <si>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</si>
  <si>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</si>
  <si>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</si>
  <si>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</si>
  <si>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</si>
  <si>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</si>
  <si>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</si>
  <si>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</si>
  <si>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</si>
  <si>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</si>
  <si>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</si>
  <si>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</si>
  <si>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</si>
  <si>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</si>
  <si>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</si>
  <si>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</si>
  <si>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</si>
  <si>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</si>
  <si>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</si>
  <si>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</si>
  <si>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</si>
  <si>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</si>
  <si>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</si>
  <si>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</si>
  <si>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</si>
  <si>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</si>
  <si>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</si>
  <si>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</si>
  <si>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</si>
  <si>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</si>
  <si>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</si>
  <si>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</si>
  <si>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</si>
  <si>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</si>
  <si>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</si>
  <si>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</si>
  <si>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</si>
  <si>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</si>
  <si>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</si>
  <si>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</si>
  <si>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</si>
  <si>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</si>
  <si>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</si>
  <si>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</si>
  <si>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</si>
  <si>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</si>
  <si>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</si>
  <si>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</si>
  <si>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</si>
  <si>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</si>
  <si>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</si>
  <si>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</si>
  <si>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</si>
  <si>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</si>
  <si>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</si>
  <si>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</si>
  <si>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</si>
  <si>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</si>
  <si>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</si>
  <si>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</si>
  <si>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</si>
  <si>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</si>
  <si>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</si>
  <si>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</si>
  <si>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</si>
  <si>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</si>
  <si>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</si>
  <si>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</si>
  <si>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</si>
  <si>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</si>
  <si>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</si>
  <si>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</si>
  <si>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</si>
  <si>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</si>
  <si>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</si>
  <si>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</si>
  <si>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</si>
  <si>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</si>
  <si>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</si>
  <si>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</si>
  <si>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</si>
  <si>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</si>
  <si>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</si>
  <si>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</si>
  <si>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</si>
  <si>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</si>
  <si>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</si>
  <si>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</si>
  <si>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</si>
  <si>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</si>
  <si>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</si>
  <si>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</si>
  <si>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</si>
  <si>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</si>
  <si>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</si>
  <si>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</si>
  <si>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</si>
  <si>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</si>
  <si>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</si>
  <si>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</si>
  <si>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</si>
  <si>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</si>
  <si>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</si>
  <si>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</si>
  <si>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</si>
  <si>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</si>
  <si>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</si>
  <si>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</si>
  <si>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</si>
  <si>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</si>
  <si>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</si>
  <si>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</si>
  <si>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</si>
  <si>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</si>
  <si>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</si>
  <si>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</si>
  <si>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</si>
  <si>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</si>
  <si>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</si>
  <si>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</si>
  <si>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</si>
  <si>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</si>
  <si>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</si>
  <si>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</si>
  <si>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</si>
  <si>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</si>
  <si>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</si>
  <si>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</si>
  <si>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</si>
  <si>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</si>
  <si>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</si>
  <si>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</si>
  <si>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</si>
  <si>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</si>
  <si>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</si>
  <si>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</si>
  <si>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</si>
  <si>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</si>
  <si>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</si>
  <si>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</si>
  <si>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</si>
  <si>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</si>
  <si>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</si>
  <si>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</si>
  <si>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</si>
  <si>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</si>
  <si>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</si>
  <si>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</si>
  <si>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</si>
  <si>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</si>
  <si>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</si>
  <si>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</si>
  <si>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</si>
  <si>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</si>
  <si>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</si>
  <si>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</si>
  <si>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</si>
  <si>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</si>
  <si>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</si>
  <si>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</si>
  <si>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</si>
  <si>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</si>
  <si>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</si>
  <si>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</si>
  <si>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</si>
  <si>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</si>
  <si>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</si>
  <si>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</si>
  <si>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</si>
  <si>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</si>
  <si>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</si>
  <si>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</si>
  <si>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</si>
  <si>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</si>
  <si>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</si>
  <si>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</si>
  <si>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</si>
  <si>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</si>
  <si>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</si>
  <si>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</si>
  <si>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</si>
  <si>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</si>
  <si>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</si>
  <si>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</si>
  <si>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</si>
  <si>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</si>
  <si>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</si>
  <si>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</si>
  <si>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</si>
  <si>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</si>
  <si>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</si>
  <si>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</si>
  <si>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</si>
  <si>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</si>
  <si>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</si>
  <si>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</si>
  <si>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</si>
  <si>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</si>
  <si>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</si>
  <si>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</si>
  <si>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</si>
  <si>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</si>
  <si>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</si>
  <si>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</si>
  <si>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</si>
  <si>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</si>
  <si>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</si>
  <si>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</si>
  <si>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</si>
  <si>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</si>
  <si>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</si>
  <si>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</si>
  <si>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</si>
  <si>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</si>
  <si>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</si>
  <si>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</si>
  <si>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</si>
  <si>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</si>
  <si>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</si>
  <si>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</si>
  <si>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</si>
  <si>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</si>
  <si>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</si>
  <si>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</si>
  <si>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</si>
  <si>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</si>
  <si>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</si>
  <si>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</si>
  <si>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</si>
  <si>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</si>
  <si>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</si>
  <si>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</si>
  <si>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</si>
  <si>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</si>
  <si>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</si>
  <si>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</si>
  <si>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</si>
  <si>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</si>
  <si>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</si>
  <si>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</si>
  <si>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</si>
  <si>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</si>
  <si>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</si>
  <si>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</si>
  <si>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</si>
  <si>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</si>
  <si>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</si>
  <si>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</si>
  <si>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</si>
  <si>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</si>
  <si>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</si>
  <si>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</si>
  <si>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</si>
  <si>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</si>
  <si>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</si>
  <si>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</si>
  <si>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</si>
  <si>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</si>
  <si>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</si>
  <si>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</si>
  <si>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</si>
  <si>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</si>
  <si>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</si>
  <si>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</si>
  <si>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</si>
  <si>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</si>
  <si>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</si>
  <si>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</si>
  <si>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</si>
  <si>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</si>
  <si>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</si>
  <si>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</si>
  <si>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</si>
  <si>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</si>
  <si>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</si>
  <si>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</si>
  <si>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</si>
  <si>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</si>
  <si>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</si>
  <si>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</si>
  <si>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</si>
  <si>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</si>
  <si>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</si>
  <si>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</si>
  <si>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</si>
  <si>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</si>
  <si>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</si>
  <si>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</si>
  <si>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</si>
  <si>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</si>
  <si>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</si>
  <si>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</si>
  <si>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</si>
  <si>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</si>
  <si>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</si>
  <si>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</si>
  <si>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</si>
  <si>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</si>
  <si>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</si>
  <si>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</si>
  <si>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</si>
  <si>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</si>
  <si>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</si>
  <si>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</si>
  <si>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</si>
  <si>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</si>
  <si>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</si>
  <si>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</si>
  <si>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</si>
  <si>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</si>
  <si>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</si>
  <si>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</si>
  <si>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</si>
  <si>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</si>
  <si>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</si>
  <si>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</si>
  <si>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</si>
  <si>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</si>
  <si>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</si>
  <si>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</si>
  <si>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</si>
  <si>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</si>
  <si>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</si>
  <si>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</si>
  <si>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</si>
  <si>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</si>
  <si>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</si>
  <si>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</si>
  <si>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</si>
  <si>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</si>
  <si>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</si>
  <si>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</si>
  <si>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</si>
  <si>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</si>
  <si>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</si>
  <si>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</si>
  <si>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</si>
  <si>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</si>
  <si>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</si>
  <si>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</si>
  <si>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</si>
  <si>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</si>
  <si>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</si>
  <si>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</si>
  <si>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</si>
  <si>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</si>
  <si>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</si>
  <si>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</si>
  <si>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</si>
  <si>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</si>
  <si>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</si>
  <si>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</si>
  <si>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</si>
  <si>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</si>
  <si>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</si>
  <si>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</si>
  <si>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</si>
  <si>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</si>
  <si>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</si>
  <si>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</si>
  <si>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</si>
  <si>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</si>
  <si>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</si>
  <si>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</si>
  <si>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</si>
  <si>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</si>
  <si>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</si>
  <si>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</si>
  <si>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</si>
  <si>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</si>
  <si>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</si>
  <si>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</si>
  <si>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</si>
  <si>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</si>
  <si>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</si>
  <si>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</si>
  <si>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</si>
  <si>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</si>
  <si>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</si>
  <si>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</si>
  <si>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</si>
  <si>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</si>
  <si>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</si>
  <si>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</si>
  <si>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</si>
  <si>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</si>
  <si>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</si>
  <si>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</si>
  <si>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</si>
  <si>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</si>
  <si>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</si>
  <si>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</si>
  <si>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</si>
  <si>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</si>
  <si>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</si>
  <si>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</si>
  <si>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</si>
  <si>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</si>
  <si>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</si>
  <si>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</si>
  <si>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</si>
  <si>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</si>
  <si>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</si>
  <si>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</si>
  <si>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</si>
  <si>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</si>
  <si>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</si>
  <si>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</si>
  <si>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</si>
  <si>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</si>
  <si>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</si>
  <si>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</si>
  <si>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</si>
  <si>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</si>
  <si>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</si>
  <si>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</si>
  <si>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</si>
  <si>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</si>
  <si>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</si>
  <si>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</si>
  <si>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</si>
  <si>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</si>
  <si>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</si>
  <si>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</si>
  <si>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</si>
  <si>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</si>
  <si>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</si>
  <si>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</si>
  <si>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</si>
  <si>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</si>
  <si>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</si>
  <si>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</si>
  <si>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</si>
  <si>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</si>
  <si>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</si>
  <si>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</si>
  <si>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</si>
  <si>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</si>
  <si>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</si>
  <si>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</si>
  <si>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</si>
  <si>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</si>
  <si>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</si>
  <si>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</si>
  <si>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</si>
  <si>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</si>
  <si>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</si>
  <si>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</si>
  <si>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</si>
  <si>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</si>
  <si>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</si>
  <si>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</si>
  <si>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</si>
  <si>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</si>
  <si>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</si>
  <si>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</si>
  <si>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</si>
  <si>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</si>
  <si>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</si>
  <si>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</si>
  <si>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</si>
  <si>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</si>
  <si>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</si>
  <si>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</si>
  <si>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</si>
  <si>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</si>
  <si>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</si>
  <si>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</si>
  <si>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</si>
  <si>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</si>
  <si>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</si>
  <si>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</si>
  <si>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</si>
  <si>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</si>
  <si>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</si>
  <si>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</si>
  <si>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</si>
  <si>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</si>
  <si>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</si>
  <si>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</si>
  <si>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</si>
  <si>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</si>
  <si>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</si>
  <si>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</si>
  <si>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</si>
  <si>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</si>
  <si>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</si>
  <si>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</si>
  <si>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</si>
  <si>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</si>
  <si>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</si>
  <si>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</si>
  <si>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</si>
  <si>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</si>
  <si>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</si>
  <si>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</si>
  <si>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</si>
  <si>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</si>
  <si>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</si>
  <si>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</si>
  <si>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</si>
  <si>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</si>
  <si>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</si>
  <si>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</si>
  <si>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</si>
  <si>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</si>
  <si>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</si>
  <si>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</si>
  <si>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</si>
  <si>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</si>
  <si>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</si>
  <si>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</si>
  <si>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</si>
  <si>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</si>
  <si>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</si>
  <si>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</si>
  <si>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</si>
  <si>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</si>
  <si>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</si>
  <si>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</si>
  <si>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</si>
  <si>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</si>
  <si>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</si>
  <si>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</si>
  <si>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</si>
  <si>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</si>
  <si>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</si>
  <si>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</si>
  <si>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</si>
  <si>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</si>
  <si>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</si>
  <si>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</si>
  <si>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</si>
  <si>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</si>
  <si>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</si>
  <si>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</si>
  <si>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</si>
  <si>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</si>
  <si>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</si>
  <si>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</si>
  <si>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</si>
  <si>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</si>
  <si>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</si>
  <si>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</si>
  <si>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</si>
  <si>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</si>
  <si>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</si>
  <si>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</si>
  <si>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</si>
  <si>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</si>
  <si>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</si>
  <si>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</si>
  <si>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</si>
  <si>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</si>
  <si>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</si>
  <si>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</si>
  <si>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</si>
  <si>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</si>
  <si>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</si>
  <si>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</si>
  <si>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</si>
  <si>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</si>
  <si>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</si>
  <si>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</si>
  <si>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</si>
  <si>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</si>
  <si>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</si>
  <si>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</si>
  <si>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</si>
  <si>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</si>
  <si>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</si>
  <si>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</si>
  <si>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</si>
  <si>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</si>
  <si>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</si>
  <si>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</si>
  <si>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</si>
  <si>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</si>
  <si>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</si>
  <si>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</si>
  <si>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</si>
  <si>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</si>
  <si>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</si>
  <si>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</si>
  <si>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</si>
  <si>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</si>
  <si>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</si>
  <si>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</si>
  <si>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</si>
  <si>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</si>
  <si>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</si>
  <si>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</si>
  <si>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</si>
  <si>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</si>
  <si>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</si>
  <si>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</si>
  <si>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</si>
  <si>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</si>
  <si>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</si>
  <si>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</si>
  <si>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</si>
  <si>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</si>
  <si>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</si>
  <si>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</si>
  <si>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</si>
  <si>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</si>
  <si>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</si>
  <si>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</si>
  <si>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</si>
  <si>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</si>
  <si>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</si>
  <si>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</si>
  <si>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</si>
  <si>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</si>
  <si>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</si>
  <si>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</si>
  <si>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</si>
  <si>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</si>
  <si>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</si>
  <si>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</si>
  <si>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</si>
  <si>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</si>
  <si>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</si>
  <si>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</si>
  <si>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</si>
  <si>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</si>
  <si>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</si>
  <si>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</si>
  <si>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</si>
  <si>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</si>
  <si>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</si>
  <si>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</si>
  <si>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</si>
  <si>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</si>
  <si>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</si>
  <si>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</si>
  <si>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</si>
  <si>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</si>
  <si>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</si>
  <si>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</si>
  <si>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</si>
  <si>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</si>
  <si>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</si>
  <si>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</si>
  <si>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</si>
  <si>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</si>
  <si>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</si>
  <si>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</si>
  <si>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</si>
  <si>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</si>
  <si>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</si>
  <si>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</si>
  <si>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</si>
  <si>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</si>
  <si>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</si>
  <si>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</si>
  <si>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</si>
  <si>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</si>
  <si>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</si>
  <si>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</si>
  <si>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</si>
  <si>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</si>
  <si>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</si>
  <si>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</si>
  <si>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</si>
  <si>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</si>
  <si>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</si>
  <si>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</si>
  <si>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</si>
  <si>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</si>
  <si>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</si>
  <si>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</si>
  <si>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</si>
  <si>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</si>
  <si>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</si>
  <si>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</si>
  <si>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</si>
  <si>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</si>
  <si>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</si>
  <si>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</si>
  <si>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</si>
  <si>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</si>
  <si>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</si>
  <si>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</si>
  <si>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</si>
  <si>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</si>
  <si>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</si>
  <si>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</si>
  <si>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</si>
  <si>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</si>
  <si>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</si>
  <si>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</si>
  <si>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</si>
  <si>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</si>
  <si>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</si>
  <si>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</si>
  <si>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</si>
  <si>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</si>
  <si>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</si>
  <si>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</si>
  <si>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</si>
  <si>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</si>
  <si>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</si>
  <si>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</si>
  <si>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</si>
  <si>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</si>
  <si>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</si>
  <si>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</si>
  <si>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</si>
  <si>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</si>
  <si>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</si>
  <si>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</si>
  <si>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</si>
  <si>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</si>
  <si>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</si>
  <si>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</si>
  <si>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</si>
  <si>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</si>
  <si>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</si>
  <si>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</si>
  <si>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</si>
  <si>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</si>
  <si>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</si>
  <si>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</si>
  <si>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</si>
  <si>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</si>
  <si>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</si>
  <si>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</si>
  <si>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</si>
  <si>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</si>
  <si>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</si>
  <si>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</si>
  <si>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</si>
  <si>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</si>
  <si>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</si>
  <si>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</si>
  <si>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</si>
  <si>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</si>
  <si>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</si>
  <si>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</si>
  <si>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</si>
  <si>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</si>
  <si>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</si>
  <si>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</si>
  <si>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</si>
  <si>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</si>
  <si>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</si>
  <si>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</si>
  <si>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</si>
  <si>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</si>
  <si>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</si>
  <si>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</si>
  <si>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</si>
  <si>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</si>
  <si>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</si>
  <si>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</si>
  <si>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</si>
  <si>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</si>
  <si>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</si>
  <si>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</si>
  <si>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</si>
  <si>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</si>
  <si>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</si>
  <si>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</si>
  <si>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</si>
  <si>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</si>
  <si>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</si>
  <si>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</si>
  <si>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</si>
  <si>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</si>
  <si>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</si>
  <si>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</si>
  <si>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</si>
  <si>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</si>
  <si>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</si>
  <si>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</si>
  <si>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</si>
  <si>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</si>
  <si>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</si>
  <si>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</si>
  <si>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</si>
  <si>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</si>
  <si>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</si>
  <si>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</si>
  <si>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</si>
  <si>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</si>
  <si>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</si>
  <si>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</si>
  <si>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</si>
  <si>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</si>
  <si>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</si>
  <si>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</si>
  <si>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</si>
  <si>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</si>
  <si>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</si>
  <si>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</si>
  <si>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</si>
  <si>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</si>
  <si>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</si>
  <si>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</si>
  <si>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</si>
  <si>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</si>
  <si>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</si>
  <si>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</si>
  <si>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</si>
  <si>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</si>
  <si>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</si>
  <si>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</si>
  <si>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</si>
  <si>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</si>
  <si>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</si>
  <si>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</si>
  <si>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</si>
  <si>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</si>
  <si>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</si>
  <si>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</si>
  <si>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</si>
  <si>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</si>
  <si>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</si>
  <si>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</si>
  <si>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</si>
  <si>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</si>
  <si>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</si>
  <si>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</si>
  <si>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</si>
  <si>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</si>
  <si>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</si>
  <si>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</si>
  <si>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</si>
  <si>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</si>
  <si>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</si>
  <si>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</si>
  <si>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</si>
  <si>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</si>
  <si>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</si>
  <si>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</si>
  <si>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</si>
  <si>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</si>
  <si>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</si>
  <si>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</si>
  <si>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</si>
  <si>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</si>
  <si>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</si>
  <si>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</si>
  <si>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</si>
  <si>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</si>
  <si>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</si>
  <si>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</si>
  <si>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</si>
  <si>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</si>
  <si>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</si>
  <si>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</si>
  <si>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</si>
  <si>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</si>
  <si>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</si>
  <si>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</si>
  <si>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</si>
  <si>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</si>
  <si>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</si>
  <si>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</si>
  <si>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</si>
  <si>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</si>
  <si>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</si>
  <si>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</si>
  <si>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</si>
  <si>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</si>
  <si>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</si>
  <si>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</si>
  <si>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</si>
  <si>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</si>
  <si>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</si>
  <si>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</si>
  <si>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</si>
  <si>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</si>
  <si>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</si>
  <si>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</si>
  <si>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</si>
  <si>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</si>
  <si>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</si>
  <si>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</si>
  <si>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</si>
  <si>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</si>
  <si>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</si>
  <si>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</si>
  <si>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</si>
  <si>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</si>
  <si>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</si>
  <si>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</si>
  <si>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</si>
  <si>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</si>
  <si>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</si>
  <si>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</si>
  <si>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</si>
  <si>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</si>
  <si>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</si>
  <si>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</si>
  <si>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</si>
  <si>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</si>
  <si>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</si>
  <si>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</si>
  <si>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</si>
  <si>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</si>
  <si>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</si>
  <si>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</si>
  <si>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</si>
  <si>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</si>
  <si>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</si>
  <si>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</si>
  <si>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</si>
  <si>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</si>
  <si>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</si>
  <si>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</si>
  <si>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</si>
  <si>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</si>
  <si>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</si>
  <si>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</si>
  <si>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</si>
  <si>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</si>
  <si>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</si>
  <si>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</si>
  <si>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</si>
  <si>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</si>
  <si>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</si>
  <si>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</si>
  <si>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</si>
  <si>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</si>
  <si>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</si>
  <si>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</si>
  <si>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</si>
  <si>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</si>
  <si>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</si>
  <si>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</si>
  <si>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</si>
  <si>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</si>
  <si>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</si>
  <si>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</si>
  <si>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</si>
  <si>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</si>
  <si>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</si>
  <si>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</si>
  <si>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</si>
  <si>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</si>
  <si>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</si>
  <si>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</si>
  <si>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</si>
  <si>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</si>
  <si>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</si>
  <si>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</si>
  <si>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</si>
  <si>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</si>
  <si>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</si>
  <si>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</si>
  <si>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</si>
  <si>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</si>
  <si>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</si>
  <si>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</si>
  <si>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</si>
  <si>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</si>
  <si>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</si>
  <si>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</si>
  <si>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</si>
  <si>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</si>
  <si>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</si>
  <si>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</si>
  <si>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</si>
  <si>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</si>
  <si>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</si>
  <si>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</si>
  <si>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</si>
  <si>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</si>
  <si>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</si>
  <si>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</si>
  <si>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</si>
  <si>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</si>
  <si>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</si>
  <si>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</si>
  <si>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</si>
  <si>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</si>
  <si>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</si>
  <si>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</si>
  <si>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</si>
  <si>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</si>
  <si>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</si>
  <si>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</si>
  <si>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</si>
  <si>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</si>
  <si>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</si>
  <si>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</si>
  <si>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</si>
  <si>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</si>
  <si>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</si>
  <si>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</si>
  <si>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</si>
  <si>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</si>
  <si>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</si>
  <si>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</si>
  <si>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</si>
  <si>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</si>
  <si>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</si>
  <si>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</si>
  <si>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</si>
  <si>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</si>
  <si>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</si>
  <si>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</si>
  <si>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</si>
  <si>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</si>
  <si>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</si>
  <si>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</si>
  <si>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</si>
  <si>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</si>
  <si>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</si>
  <si>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</si>
  <si>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</si>
  <si>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</si>
  <si>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</si>
  <si>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</si>
  <si>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</si>
  <si>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</si>
  <si>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</si>
  <si>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</si>
  <si>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</si>
  <si>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</si>
  <si>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</si>
  <si>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</si>
  <si>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</si>
  <si>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</si>
  <si>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</si>
  <si>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</si>
  <si>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</si>
  <si>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</si>
  <si>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</si>
  <si>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</si>
  <si>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</si>
  <si>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</si>
  <si>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</si>
  <si>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</si>
  <si>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</si>
  <si>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</si>
  <si>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</si>
  <si>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</si>
  <si>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</si>
  <si>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</si>
  <si>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</si>
  <si>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</si>
  <si>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</si>
  <si>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</si>
  <si>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</si>
  <si>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</si>
  <si>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</si>
  <si>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</si>
  <si>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</si>
  <si>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</si>
  <si>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</si>
  <si>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</si>
  <si>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</si>
  <si>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</si>
  <si>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</si>
  <si>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</si>
  <si>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</si>
  <si>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</si>
  <si>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</si>
  <si>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</si>
  <si>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</si>
  <si>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</si>
  <si>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</si>
  <si>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</si>
  <si>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</si>
  <si>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</si>
  <si>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</si>
  <si>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</si>
  <si>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</si>
  <si>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</si>
  <si>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</si>
  <si>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</si>
  <si>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</si>
  <si>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</si>
  <si>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</si>
  <si>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</si>
  <si>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</si>
  <si>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</si>
  <si>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</si>
  <si>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</si>
  <si>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</si>
  <si>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</si>
  <si>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</si>
  <si>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</si>
  <si>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</si>
  <si>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</si>
  <si>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</si>
  <si>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</si>
  <si>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</si>
  <si>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</si>
  <si>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</si>
  <si>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</si>
  <si>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</si>
  <si>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</si>
  <si>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</si>
  <si>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</si>
  <si>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</si>
  <si>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</si>
  <si>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</si>
  <si>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</si>
  <si>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</si>
  <si>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</si>
  <si>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</si>
  <si>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</si>
  <si>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</si>
  <si>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</si>
  <si>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</si>
  <si>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</si>
  <si>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</si>
  <si>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</si>
  <si>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</si>
  <si>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</si>
  <si>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</si>
  <si>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</si>
  <si>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</si>
  <si>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</si>
  <si>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</si>
  <si>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</si>
  <si>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</si>
  <si>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</si>
  <si>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</si>
  <si>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</si>
  <si>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</si>
  <si>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</si>
  <si>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</si>
  <si>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</si>
  <si>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</si>
  <si>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</si>
  <si>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</si>
  <si>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</si>
  <si>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</si>
  <si>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</si>
  <si>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</si>
  <si>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</si>
  <si>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</si>
  <si>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</si>
  <si>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</si>
  <si>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</si>
  <si>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</si>
  <si>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</si>
  <si>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</si>
  <si>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</si>
  <si>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</si>
  <si>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</si>
  <si>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</si>
  <si>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</si>
  <si>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</si>
  <si>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</si>
  <si>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</si>
  <si>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</si>
  <si>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</si>
  <si>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</si>
  <si>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</si>
  <si>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</si>
  <si>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</si>
  <si>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</si>
  <si>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</si>
  <si>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</si>
  <si>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</si>
  <si>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</si>
  <si>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</si>
  <si>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</si>
  <si>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</si>
  <si>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</si>
  <si>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</si>
  <si>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</si>
  <si>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</si>
  <si>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</si>
  <si>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</si>
  <si>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</si>
  <si>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</si>
  <si>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</si>
  <si>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</si>
  <si>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</si>
  <si>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</si>
  <si>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</si>
  <si>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</si>
  <si>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</si>
  <si>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</si>
  <si>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</si>
  <si>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</si>
  <si>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</si>
  <si>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</si>
  <si>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</si>
  <si>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</si>
  <si>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</si>
  <si>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</si>
  <si>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</si>
  <si>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</si>
  <si>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</si>
  <si>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</si>
  <si>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</si>
  <si>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</si>
  <si>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</si>
  <si>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</si>
  <si>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</si>
  <si>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</si>
  <si>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</si>
  <si>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</si>
  <si>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</si>
  <si>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</si>
  <si>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</si>
  <si>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</si>
  <si>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</si>
  <si>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</si>
  <si>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</si>
  <si>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</si>
  <si>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</si>
  <si>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</si>
  <si>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</si>
  <si>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</si>
  <si>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</si>
  <si>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</si>
  <si>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</si>
  <si>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</si>
  <si>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</si>
  <si>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</si>
  <si>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</si>
  <si>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</si>
  <si>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</si>
  <si>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</si>
  <si>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</si>
  <si>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</si>
  <si>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</si>
  <si>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</si>
  <si>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</si>
  <si>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</si>
  <si>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</si>
  <si>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</si>
  <si>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</si>
  <si>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</si>
  <si>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</si>
  <si>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</si>
  <si>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</si>
  <si>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</si>
  <si>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</si>
  <si>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</si>
  <si>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</si>
  <si>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</si>
  <si>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</si>
  <si>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</si>
  <si>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</si>
  <si>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</si>
  <si>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</si>
  <si>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</si>
  <si>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</si>
  <si>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</si>
  <si>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</si>
  <si>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</si>
  <si>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</si>
  <si>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</si>
  <si>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</si>
  <si>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</si>
  <si>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</si>
  <si>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</si>
  <si>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</si>
  <si>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</si>
  <si>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</si>
  <si>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</si>
  <si>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</si>
  <si>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</si>
  <si>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</si>
  <si>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</si>
  <si>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</si>
  <si>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</si>
  <si>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</si>
  <si>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</si>
  <si>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</si>
  <si>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</si>
  <si>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</si>
  <si>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</si>
  <si>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</si>
  <si>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</si>
  <si>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</si>
  <si>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</si>
  <si>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</si>
  <si>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</si>
  <si>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</si>
  <si>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</si>
  <si>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</si>
  <si>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</si>
  <si>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</si>
  <si>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</si>
  <si>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</si>
  <si>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</si>
  <si>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</si>
  <si>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</si>
  <si>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</si>
  <si>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</si>
  <si>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</si>
  <si>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</si>
  <si>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</si>
  <si>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</si>
  <si>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</si>
  <si>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</si>
  <si>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</si>
  <si>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</si>
  <si>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</si>
  <si>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</si>
  <si>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</si>
  <si>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</si>
  <si>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</si>
  <si>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</si>
  <si>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</si>
  <si>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</si>
  <si>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</si>
  <si>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</si>
  <si>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</si>
  <si>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</si>
  <si>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</si>
  <si>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</si>
  <si>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</si>
  <si>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</si>
  <si>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</si>
  <si>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</si>
  <si>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</si>
  <si>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</si>
  <si>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</si>
  <si>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</si>
  <si>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</si>
  <si>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</si>
  <si>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</si>
  <si>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</si>
  <si>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</si>
  <si>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</si>
  <si>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</si>
  <si>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</si>
  <si>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</si>
  <si>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</si>
  <si>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</si>
  <si>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</si>
  <si>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</si>
  <si>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</si>
  <si>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</si>
  <si>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</si>
  <si>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</si>
  <si>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</si>
  <si>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</si>
  <si>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</si>
  <si>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</si>
  <si>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</si>
  <si>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</si>
  <si>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</si>
  <si>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</si>
  <si>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</si>
  <si>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</si>
  <si>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</si>
  <si>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</si>
  <si>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</si>
  <si>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</si>
  <si>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</si>
  <si>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</si>
  <si>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</si>
  <si>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</si>
  <si>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</si>
  <si>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</si>
  <si>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</si>
  <si>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</si>
  <si>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</si>
  <si>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</si>
  <si>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</si>
  <si>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</si>
  <si>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</si>
  <si>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</si>
  <si>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</si>
  <si>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</si>
  <si>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</si>
  <si>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</si>
  <si>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</si>
  <si>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</si>
  <si>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</si>
  <si>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</si>
  <si>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</si>
  <si>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</si>
  <si>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</si>
  <si>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</si>
  <si>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</si>
  <si>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</si>
  <si>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</si>
  <si>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</si>
  <si>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</si>
  <si>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</si>
  <si>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</si>
  <si>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</si>
  <si>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</si>
  <si>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</si>
  <si>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</si>
  <si>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</si>
  <si>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</si>
  <si>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</si>
  <si>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</si>
  <si>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</si>
  <si>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</si>
  <si>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</si>
  <si>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</si>
  <si>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</si>
  <si>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</si>
  <si>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</si>
  <si>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</si>
  <si>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</si>
  <si>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</si>
  <si>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</si>
  <si>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</si>
  <si>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</si>
  <si>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</si>
  <si>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</si>
  <si>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</si>
  <si>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</si>
  <si>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</si>
  <si>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</si>
  <si>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</si>
  <si>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</si>
  <si>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</si>
  <si>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</si>
  <si>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</si>
  <si>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</si>
  <si>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</si>
  <si>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</si>
  <si>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</si>
  <si>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</si>
  <si>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</si>
  <si>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</si>
  <si>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</si>
  <si>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</si>
  <si>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</si>
  <si>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</si>
  <si>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</si>
  <si>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</si>
  <si>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</si>
  <si>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</si>
  <si>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</si>
  <si>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</si>
  <si>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</si>
  <si>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</si>
  <si>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</si>
  <si>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</si>
  <si>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</si>
  <si>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</si>
  <si>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</si>
  <si>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</si>
  <si>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</si>
  <si>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</si>
  <si>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</si>
  <si>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</si>
  <si>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</si>
  <si>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</si>
  <si>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</si>
  <si>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</si>
  <si>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</si>
  <si>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</si>
  <si>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</si>
  <si>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</si>
  <si>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</si>
  <si>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</si>
  <si>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</si>
  <si>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</si>
  <si>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</si>
  <si>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</si>
  <si>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</si>
  <si>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</si>
  <si>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</si>
  <si>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</si>
  <si>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</si>
  <si>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</si>
  <si>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</si>
  <si>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</si>
  <si>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</si>
  <si>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</si>
  <si>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</si>
  <si>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</si>
  <si>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</si>
  <si>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</si>
  <si>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</si>
  <si>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</si>
  <si>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</si>
  <si>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</si>
  <si>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</si>
  <si>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</si>
  <si>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</si>
  <si>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</si>
  <si>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</si>
  <si>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</si>
  <si>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</si>
  <si>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</si>
  <si>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</si>
  <si>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</si>
  <si>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</si>
  <si>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</si>
  <si>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</si>
  <si>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</si>
  <si>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</si>
  <si>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</si>
  <si>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</si>
  <si>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</si>
  <si>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</si>
  <si>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</si>
  <si>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</si>
  <si>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</si>
  <si>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</si>
  <si>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</si>
  <si>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</si>
  <si>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</si>
  <si>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</si>
  <si>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</si>
  <si>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</si>
  <si>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</si>
  <si>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</si>
  <si>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</si>
  <si>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</si>
  <si>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</si>
  <si>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</si>
  <si>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</si>
  <si>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</si>
  <si>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</si>
  <si>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</si>
  <si>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</si>
  <si>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</si>
  <si>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</si>
  <si>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</si>
  <si>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</si>
  <si>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</si>
  <si>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</si>
  <si>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</si>
  <si>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</si>
  <si>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</si>
  <si>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</si>
  <si>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</si>
  <si>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</si>
  <si>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</si>
  <si>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</si>
  <si>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</si>
  <si>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</si>
  <si>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</si>
  <si>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</si>
  <si>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</si>
  <si>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</si>
  <si>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</si>
  <si>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</si>
  <si>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</si>
  <si>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</si>
  <si>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</si>
  <si>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</si>
  <si>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</si>
  <si>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</si>
  <si>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</si>
  <si>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</si>
  <si>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</si>
  <si>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</si>
  <si>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</si>
  <si>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</si>
  <si>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</si>
  <si>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</si>
  <si>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</si>
  <si>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</si>
  <si>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</si>
  <si>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</si>
  <si>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</si>
  <si>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</si>
  <si>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</si>
  <si>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</si>
  <si>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</si>
  <si>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</si>
  <si>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</si>
  <si>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</si>
  <si>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</si>
  <si>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</si>
  <si>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</si>
  <si>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</si>
  <si>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</si>
  <si>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</si>
  <si>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</si>
  <si>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</si>
  <si>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</si>
  <si>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</si>
  <si>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</si>
  <si>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</si>
  <si>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</si>
  <si>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</si>
  <si>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</si>
  <si>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</si>
  <si>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</si>
  <si>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</si>
  <si>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</si>
  <si>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</si>
  <si>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</si>
  <si>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</si>
  <si>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</si>
  <si>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</si>
  <si>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</si>
  <si>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</si>
  <si>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</si>
  <si>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</si>
  <si>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</si>
  <si>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</si>
  <si>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</si>
  <si>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</si>
  <si>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</si>
  <si>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</si>
  <si>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</si>
  <si>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</si>
  <si>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</si>
  <si>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</si>
  <si>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</si>
  <si>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</si>
  <si>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</si>
  <si>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</si>
  <si>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</si>
  <si>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</si>
  <si>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</si>
  <si>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</si>
  <si>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</si>
  <si>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</si>
  <si>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</si>
  <si>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</si>
  <si>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</si>
  <si>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</si>
  <si>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</si>
  <si>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</si>
  <si>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</si>
  <si>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</si>
  <si>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</si>
  <si>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</si>
  <si>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</si>
  <si>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</si>
  <si>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</si>
  <si>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</si>
  <si>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</si>
  <si>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</si>
  <si>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</si>
  <si>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</si>
  <si>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</si>
  <si>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</si>
  <si>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</si>
  <si>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</si>
  <si>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</si>
  <si>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</si>
  <si>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</si>
  <si>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</si>
  <si>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</si>
  <si>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</si>
  <si>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</si>
  <si>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</si>
  <si>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</si>
  <si>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</si>
  <si>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</si>
  <si>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</si>
  <si>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</si>
  <si>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</si>
  <si>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</si>
  <si>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</si>
  <si>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</si>
  <si>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</si>
  <si>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</si>
  <si>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</si>
  <si>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</si>
  <si>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</si>
  <si>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</si>
  <si>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</si>
  <si>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</si>
  <si>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</si>
  <si>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</si>
  <si>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</si>
  <si>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</si>
  <si>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</si>
  <si>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</si>
  <si>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</si>
  <si>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</si>
  <si>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</si>
  <si>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</si>
  <si>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</si>
  <si>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</si>
  <si>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</si>
  <si>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</si>
  <si>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</si>
  <si>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</si>
  <si>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</si>
  <si>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</si>
  <si>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</si>
  <si>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</si>
  <si>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</si>
  <si>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</si>
  <si>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</si>
  <si>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</si>
  <si>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</si>
  <si>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</si>
  <si>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</si>
  <si>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</si>
  <si>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</si>
  <si>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</si>
  <si>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</si>
  <si>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</si>
  <si>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</si>
  <si>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</si>
  <si>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</si>
  <si>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</si>
  <si>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</si>
  <si>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</si>
  <si>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</si>
  <si>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</si>
  <si>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</si>
  <si>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</si>
  <si>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</si>
  <si>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</si>
  <si>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</si>
  <si>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</si>
  <si>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</si>
  <si>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</si>
  <si>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</si>
  <si>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</si>
  <si>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</si>
  <si>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</si>
  <si>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</si>
  <si>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</si>
  <si>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</si>
  <si>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</si>
  <si>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</si>
  <si>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</si>
  <si>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</si>
  <si>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</si>
  <si>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</si>
  <si>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</si>
  <si>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</si>
  <si>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</si>
  <si>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</si>
  <si>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</si>
  <si>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</si>
  <si>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</si>
  <si>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</si>
  <si>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</si>
  <si>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</si>
  <si>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</si>
  <si>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</si>
  <si>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</si>
  <si>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</si>
  <si>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</si>
  <si>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</si>
  <si>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</si>
  <si>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</si>
  <si>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</si>
  <si>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</si>
  <si>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</si>
  <si>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</si>
  <si>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</si>
  <si>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</si>
  <si>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</si>
  <si>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</si>
  <si>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</si>
  <si>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</si>
  <si>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</si>
  <si>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</si>
  <si>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</si>
  <si>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</si>
  <si>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</si>
  <si>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</si>
  <si>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</si>
  <si>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</si>
  <si>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</si>
  <si>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</si>
  <si>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</si>
  <si>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</si>
  <si>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</si>
  <si>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</si>
  <si>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</si>
  <si>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</si>
  <si>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</si>
  <si>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</si>
  <si>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</si>
  <si>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</si>
  <si>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</si>
  <si>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</si>
  <si>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</si>
  <si>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</si>
  <si>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</si>
  <si>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</si>
  <si>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</si>
  <si>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</si>
  <si>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</si>
  <si>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</si>
  <si>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</si>
  <si>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</si>
  <si>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</si>
  <si>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</si>
  <si>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</si>
  <si>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</si>
  <si>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</si>
  <si>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</si>
  <si>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</si>
  <si>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</si>
  <si>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</si>
  <si>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</si>
  <si>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</si>
  <si>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</si>
  <si>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</si>
  <si>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</si>
  <si>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</si>
  <si>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</si>
  <si>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</si>
  <si>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</si>
  <si>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</si>
  <si>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</si>
  <si>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</si>
  <si>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</si>
  <si>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</si>
  <si>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</si>
  <si>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</si>
  <si>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</si>
  <si>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</si>
  <si>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</si>
  <si>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</si>
  <si>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</si>
  <si>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</si>
  <si>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</si>
  <si>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</si>
  <si>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</si>
  <si>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</si>
  <si>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</si>
  <si>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</si>
  <si>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</si>
  <si>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</si>
  <si>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</si>
  <si>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</si>
  <si>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</si>
  <si>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</si>
  <si>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</si>
  <si>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</si>
  <si>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</si>
  <si>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</si>
  <si>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</si>
  <si>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</si>
  <si>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</si>
  <si>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</si>
  <si>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</si>
  <si>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</si>
  <si>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</si>
  <si>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</si>
  <si>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</si>
  <si>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</si>
  <si>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</si>
  <si>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</si>
  <si>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</si>
  <si>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</si>
  <si>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</si>
  <si>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</si>
  <si>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</si>
  <si>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</si>
  <si>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</si>
  <si>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</si>
  <si>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</si>
  <si>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</si>
  <si>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</si>
  <si>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</si>
  <si>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</si>
  <si>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</si>
  <si>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</si>
  <si>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</si>
  <si>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</si>
  <si>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</si>
  <si>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</si>
  <si>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</si>
  <si>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</si>
  <si>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</si>
  <si>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</si>
  <si>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</si>
  <si>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</si>
  <si>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</si>
  <si>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</si>
  <si>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</si>
  <si>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</si>
  <si>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</si>
  <si>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</si>
  <si>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</si>
  <si>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</si>
  <si>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</si>
  <si>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</si>
  <si>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</si>
  <si>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</si>
  <si>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</si>
  <si>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</si>
  <si>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</si>
  <si>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</si>
  <si>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</si>
  <si>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</si>
  <si>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</si>
  <si>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</si>
  <si>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</si>
  <si>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</si>
  <si>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</si>
  <si>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</si>
  <si>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</si>
  <si>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</si>
  <si>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</si>
  <si>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</si>
  <si>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</si>
  <si>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</si>
  <si>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</si>
  <si>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</si>
  <si>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</si>
  <si>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</si>
  <si>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</si>
  <si>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</si>
  <si>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</si>
  <si>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</si>
  <si>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</si>
  <si>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</si>
  <si>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</si>
  <si>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</si>
  <si>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</si>
  <si>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</si>
  <si>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</si>
  <si>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</si>
  <si>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</si>
  <si>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</si>
  <si>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</si>
  <si>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</si>
  <si>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</si>
  <si>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</si>
  <si>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</si>
  <si>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</si>
  <si>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</si>
  <si>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</si>
  <si>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</si>
  <si>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</si>
  <si>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</si>
  <si>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</si>
  <si>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</si>
  <si>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</si>
  <si>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</si>
  <si>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</si>
  <si>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</si>
  <si>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</si>
  <si>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</si>
  <si>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</si>
  <si>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</si>
  <si>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</si>
  <si>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</si>
  <si>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</si>
  <si>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</si>
  <si>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</si>
  <si>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</si>
  <si>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</si>
  <si>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</si>
  <si>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</si>
  <si>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</si>
  <si>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</si>
  <si>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</si>
  <si>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</si>
  <si>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</si>
  <si>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</si>
  <si>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</si>
  <si>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</si>
  <si>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</si>
  <si>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</si>
  <si>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</si>
  <si>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</si>
  <si>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</si>
  <si>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</si>
  <si>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</si>
  <si>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</si>
  <si>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</si>
  <si>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</si>
  <si>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</si>
  <si>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</si>
  <si>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</si>
  <si>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</si>
  <si>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</si>
  <si>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</si>
  <si>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</si>
  <si>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</si>
  <si>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</si>
  <si>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</si>
  <si>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</si>
  <si>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</si>
  <si>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</si>
  <si>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</si>
  <si>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</si>
  <si>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</si>
  <si>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</si>
  <si>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</si>
  <si>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</si>
  <si>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</si>
  <si>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</si>
  <si>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</si>
  <si>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</si>
  <si>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</si>
  <si>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</si>
  <si>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</si>
  <si>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</si>
  <si>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</si>
  <si>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</si>
  <si>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</si>
  <si>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</si>
  <si>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</si>
  <si>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</si>
  <si>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</si>
  <si>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</si>
  <si>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</si>
  <si>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</si>
  <si>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</si>
  <si>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</si>
  <si>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</si>
  <si>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</si>
  <si>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</si>
  <si>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</si>
  <si>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</si>
  <si>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</si>
  <si>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</si>
  <si>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</si>
  <si>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</si>
  <si>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</si>
  <si>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</si>
  <si>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</si>
  <si>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</si>
  <si>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</si>
  <si>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</si>
  <si>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</si>
  <si>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</si>
  <si>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</si>
  <si>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</si>
  <si>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</si>
  <si>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</si>
  <si>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</si>
  <si>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</si>
  <si>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</si>
  <si>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</si>
  <si>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</si>
  <si>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</si>
  <si>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</si>
  <si>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</si>
  <si>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</si>
  <si>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</si>
  <si>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</si>
  <si>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</si>
  <si>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</si>
  <si>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</si>
  <si>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</si>
  <si>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</si>
  <si>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</si>
  <si>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</si>
  <si>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</si>
  <si>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</si>
  <si>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</si>
  <si>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</si>
  <si>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</si>
  <si>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</si>
  <si>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</si>
  <si>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</si>
  <si>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</si>
  <si>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</si>
  <si>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</si>
  <si>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</si>
  <si>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</si>
  <si>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</si>
  <si>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</si>
  <si>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</si>
  <si>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</si>
  <si>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</si>
  <si>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</si>
  <si>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</si>
  <si>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</si>
  <si>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</si>
  <si>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</si>
  <si>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</si>
  <si>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</si>
  <si>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</si>
  <si>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</si>
  <si>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</si>
  <si>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</si>
  <si>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</si>
  <si>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</si>
  <si>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</si>
  <si>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</si>
  <si>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</si>
  <si>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</si>
  <si>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</si>
  <si>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</si>
  <si>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</si>
  <si>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</si>
  <si>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</si>
  <si>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</si>
  <si>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</si>
  <si>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</si>
  <si>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</si>
  <si>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</si>
  <si>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</si>
  <si>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</si>
  <si>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</si>
  <si>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</si>
  <si>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</si>
  <si>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</si>
  <si>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</si>
  <si>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</si>
  <si>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</si>
  <si>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</si>
  <si>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</si>
  <si>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</si>
  <si>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</si>
  <si>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</si>
  <si>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</si>
  <si>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</si>
  <si>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</si>
  <si>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</si>
  <si>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</si>
  <si>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</si>
  <si>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</si>
  <si>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</si>
  <si>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</si>
  <si>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</si>
  <si>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</si>
  <si>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</si>
  <si>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</si>
  <si>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</si>
  <si>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</si>
  <si>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</si>
  <si>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</si>
  <si>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</si>
  <si>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</si>
  <si>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</si>
  <si>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</si>
  <si>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</si>
  <si>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</si>
  <si>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</si>
  <si>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</si>
  <si>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</si>
  <si>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</si>
  <si>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</si>
  <si>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</si>
  <si>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</si>
  <si>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</si>
  <si>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</si>
  <si>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</si>
  <si>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</si>
  <si>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</si>
  <si>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</si>
  <si>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</si>
  <si>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</si>
  <si>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</si>
  <si>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</si>
  <si>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</si>
  <si>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</si>
  <si>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</si>
  <si>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</si>
  <si>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</si>
  <si>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</si>
  <si>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</si>
  <si>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</si>
  <si>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</si>
  <si>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</si>
  <si>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</si>
  <si>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</si>
  <si>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</si>
  <si>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</si>
  <si>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</si>
  <si>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</si>
  <si>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</si>
  <si>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</si>
  <si>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</si>
  <si>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</si>
  <si>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</si>
  <si>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</si>
  <si>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</si>
  <si>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</si>
  <si>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</si>
  <si>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</si>
  <si>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</si>
  <si>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</si>
  <si>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</si>
  <si>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</si>
  <si>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</si>
  <si>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</si>
  <si>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</si>
  <si>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</si>
  <si>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</si>
  <si>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</si>
  <si>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</si>
  <si>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</si>
  <si>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</si>
  <si>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</si>
  <si>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</si>
  <si>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</si>
  <si>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</si>
  <si>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</si>
  <si>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</si>
  <si>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</si>
  <si>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</si>
  <si>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</si>
  <si>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</si>
  <si>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</si>
  <si>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</si>
  <si>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</si>
  <si>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</si>
  <si>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</si>
  <si>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</si>
  <si>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</si>
  <si>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</si>
  <si>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</si>
  <si>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</si>
  <si>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</si>
  <si>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</si>
  <si>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</si>
  <si>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</si>
  <si>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</si>
  <si>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</si>
  <si>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</si>
  <si>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</si>
  <si>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</si>
  <si>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</si>
  <si>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</si>
  <si>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</si>
  <si>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</si>
  <si>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</si>
  <si>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</si>
  <si>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</si>
  <si>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</si>
  <si>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</si>
  <si>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</si>
  <si>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</si>
  <si>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</si>
  <si>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</si>
  <si>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</si>
  <si>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</si>
  <si>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</si>
  <si>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</si>
  <si>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</si>
  <si>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</si>
  <si>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</si>
  <si>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</si>
  <si>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</si>
  <si>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</si>
  <si>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</si>
  <si>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</si>
  <si>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</si>
  <si>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</si>
  <si>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</si>
  <si>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</si>
  <si>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</si>
  <si>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</si>
  <si>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</si>
  <si>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</si>
  <si>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</si>
  <si>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</si>
  <si>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</si>
  <si>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</si>
  <si>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</si>
  <si>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</si>
  <si>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</si>
  <si>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</si>
  <si>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</si>
  <si>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</si>
  <si>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</si>
  <si>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</si>
  <si>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</si>
  <si>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</si>
  <si>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</si>
  <si>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</si>
  <si>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</si>
  <si>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</si>
  <si>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</si>
  <si>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</si>
  <si>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</si>
  <si>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</si>
  <si>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</si>
  <si>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</si>
  <si>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</si>
  <si>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</si>
  <si>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</si>
  <si>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</si>
  <si>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</si>
  <si>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</si>
  <si>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</si>
  <si>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</si>
  <si>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</si>
  <si>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</si>
  <si>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</si>
  <si>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</si>
  <si>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</si>
  <si>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</si>
  <si>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</si>
  <si>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</si>
  <si>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</si>
  <si>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</si>
  <si>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</si>
  <si>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</si>
  <si>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</si>
  <si>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</si>
  <si>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</si>
  <si>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</si>
  <si>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</si>
  <si>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</si>
  <si>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</si>
  <si>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</si>
  <si>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</si>
  <si>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</si>
  <si>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</si>
  <si>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</si>
  <si>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</si>
  <si>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</si>
  <si>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</si>
  <si>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</si>
  <si>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</si>
  <si>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</si>
  <si>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</si>
  <si>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</si>
  <si>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</si>
  <si>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</si>
  <si>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</si>
  <si>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</si>
  <si>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</si>
  <si>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</si>
  <si>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</si>
  <si>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</si>
  <si>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</si>
  <si>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</si>
  <si>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</si>
  <si>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</si>
  <si>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</si>
  <si>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</si>
  <si>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</si>
  <si>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</si>
  <si>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</si>
  <si>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</si>
  <si>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</si>
  <si>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</si>
  <si>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</si>
  <si>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</si>
  <si>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</si>
  <si>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</si>
  <si>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</si>
  <si>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</si>
  <si>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</si>
  <si>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</si>
  <si>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</si>
  <si>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</si>
  <si>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</si>
  <si>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</si>
  <si>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</si>
  <si>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</si>
  <si>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</si>
  <si>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</si>
  <si>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</si>
  <si>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</si>
  <si>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</si>
  <si>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</si>
  <si>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</si>
  <si>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</si>
  <si>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</si>
  <si>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</si>
  <si>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</si>
  <si>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</si>
  <si>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</si>
  <si>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</si>
  <si>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</si>
  <si>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</si>
  <si>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</si>
  <si>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</si>
  <si>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</si>
  <si>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</si>
  <si>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</si>
  <si>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</si>
  <si>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</si>
  <si>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</si>
  <si>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</si>
  <si>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</si>
  <si>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</si>
  <si>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</si>
  <si>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</si>
  <si>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</si>
  <si>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</si>
  <si>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</si>
  <si>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</si>
  <si>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</si>
  <si>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</si>
  <si>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</si>
  <si>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</si>
  <si>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</si>
  <si>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</si>
  <si>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</si>
  <si>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</si>
  <si>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</si>
  <si>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</si>
  <si>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</si>
  <si>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</si>
  <si>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</si>
  <si>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</si>
  <si>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</si>
  <si>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</si>
  <si>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</si>
  <si>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</si>
  <si>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</si>
  <si>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</si>
  <si>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</si>
  <si>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</si>
  <si>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</si>
  <si>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</si>
  <si>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</si>
  <si>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</si>
  <si>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</si>
  <si>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</si>
  <si>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</si>
  <si>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</si>
  <si>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</si>
  <si>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</si>
  <si>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</si>
  <si>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</si>
  <si>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</si>
  <si>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</si>
  <si>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</si>
  <si>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</si>
  <si>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</si>
  <si>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</si>
  <si>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</si>
  <si>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</si>
  <si>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</si>
  <si>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</si>
  <si>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</si>
  <si>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</si>
  <si>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</si>
  <si>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</si>
  <si>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</si>
  <si>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</si>
  <si>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</si>
  <si>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</si>
  <si>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</si>
  <si>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</si>
  <si>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</si>
  <si>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</si>
  <si>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</si>
  <si>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</si>
  <si>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</si>
  <si>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</si>
  <si>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</si>
  <si>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</si>
  <si>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</si>
  <si>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</si>
  <si>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</si>
  <si>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</si>
  <si>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</si>
  <si>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</si>
  <si>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</si>
  <si>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</si>
  <si>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</si>
  <si>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</si>
  <si>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</si>
  <si>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</si>
  <si>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</si>
  <si>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</si>
  <si>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</si>
  <si>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</si>
  <si>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</si>
  <si>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</si>
  <si>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</si>
  <si>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</si>
  <si>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</si>
  <si>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</si>
  <si>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</si>
  <si>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</si>
  <si>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</si>
  <si>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</si>
  <si>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</si>
  <si>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</si>
  <si>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</si>
  <si>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</si>
  <si>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</si>
  <si>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</si>
  <si>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</si>
  <si>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</si>
  <si>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</si>
  <si>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</si>
  <si>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</si>
  <si>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</si>
  <si>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</si>
  <si>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</si>
  <si>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</si>
  <si>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</si>
  <si>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</si>
  <si>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</si>
  <si>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</si>
  <si>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</si>
  <si>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</si>
  <si>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</si>
  <si>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</si>
  <si>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</si>
  <si>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</si>
  <si>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</si>
  <si>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</si>
  <si>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</si>
  <si>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</si>
  <si>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</si>
  <si>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</si>
  <si>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</si>
  <si>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</si>
  <si>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</si>
  <si>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</si>
  <si>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</si>
  <si>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</si>
  <si>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</si>
  <si>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</si>
  <si>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</si>
  <si>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</si>
  <si>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</si>
  <si>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</si>
  <si>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</si>
  <si>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</si>
  <si>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</si>
  <si>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</si>
  <si>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</si>
  <si>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</si>
  <si>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</si>
  <si>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</si>
  <si>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</si>
  <si>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</si>
  <si>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</si>
  <si>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</si>
  <si>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</si>
  <si>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</si>
  <si>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</si>
  <si>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</si>
  <si>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</si>
  <si>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</si>
  <si>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</si>
  <si>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</si>
  <si>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</si>
  <si>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</si>
  <si>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</si>
  <si>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</si>
  <si>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</si>
  <si>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</si>
  <si>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</si>
  <si>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</si>
  <si>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</si>
  <si>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</si>
  <si>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</si>
  <si>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</si>
  <si>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</si>
  <si>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</si>
  <si>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</si>
  <si>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</si>
  <si>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</si>
  <si>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</si>
  <si>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</si>
  <si>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</si>
  <si>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</si>
  <si>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</si>
  <si>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</si>
  <si>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</si>
  <si>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</si>
  <si>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</si>
  <si>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</si>
  <si>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</si>
  <si>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</si>
  <si>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</si>
  <si>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</si>
  <si>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</si>
  <si>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</si>
  <si>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</si>
  <si>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</si>
  <si>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</si>
  <si>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</si>
  <si>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</si>
  <si>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</si>
  <si>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</si>
  <si>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</si>
  <si>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</si>
  <si>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</si>
  <si>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</si>
  <si>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</si>
  <si>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</si>
  <si>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</si>
  <si>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</si>
  <si>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</si>
  <si>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</si>
  <si>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</si>
  <si>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</si>
  <si>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</si>
  <si>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</si>
  <si>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</si>
  <si>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</si>
  <si>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</si>
  <si>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</si>
  <si>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</si>
  <si>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</si>
  <si>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</si>
  <si>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</si>
  <si>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</si>
  <si>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</si>
  <si>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</si>
  <si>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</si>
  <si>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</si>
  <si>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</si>
  <si>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</si>
  <si>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</si>
  <si>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</si>
  <si>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</si>
  <si>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</si>
  <si>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</si>
  <si>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</si>
  <si>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</si>
  <si>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</si>
  <si>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</si>
  <si>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</si>
  <si>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</si>
  <si>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</si>
  <si>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</si>
  <si>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</si>
  <si>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</si>
  <si>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</si>
  <si>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</si>
  <si>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</si>
  <si>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</si>
  <si>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</si>
  <si>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</si>
  <si>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</si>
  <si>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</si>
  <si>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</si>
  <si>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</si>
  <si>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</si>
  <si>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</si>
  <si>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</si>
  <si>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</si>
  <si>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</si>
  <si>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</si>
  <si>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</si>
  <si>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</si>
  <si>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</si>
  <si>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</si>
  <si>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</si>
  <si>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</si>
  <si>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</si>
  <si>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</si>
  <si>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</si>
  <si>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</si>
  <si>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</si>
  <si>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</si>
  <si>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</si>
  <si>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</si>
  <si>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</si>
  <si>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</si>
  <si>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</si>
  <si>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</si>
  <si>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</si>
  <si>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</si>
  <si>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</si>
  <si>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</si>
  <si>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</si>
  <si>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</si>
  <si>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</si>
  <si>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</si>
  <si>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</si>
  <si>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</si>
  <si>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</si>
  <si>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</si>
  <si>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</si>
  <si>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</si>
  <si>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</si>
  <si>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</si>
  <si>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</si>
  <si>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</si>
  <si>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</si>
  <si>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</si>
  <si>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</si>
  <si>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</si>
  <si>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</si>
  <si>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</si>
  <si>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</si>
  <si>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</si>
  <si>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</si>
  <si>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</si>
  <si>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</si>
  <si>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</si>
  <si>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</si>
  <si>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</si>
  <si>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</si>
  <si>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</si>
  <si>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</si>
  <si>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</si>
  <si>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</si>
  <si>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</si>
  <si>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</si>
  <si>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</si>
  <si>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</si>
  <si>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</si>
  <si>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</si>
  <si>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</si>
  <si>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</si>
  <si>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</si>
  <si>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</si>
  <si>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</si>
  <si>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</si>
  <si>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</si>
  <si>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</si>
  <si>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</si>
  <si>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</si>
  <si>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</si>
  <si>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</si>
  <si>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</si>
  <si>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</si>
  <si>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</si>
  <si>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</si>
  <si>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</si>
  <si>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</si>
  <si>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</si>
  <si>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</si>
  <si>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</si>
  <si>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</si>
  <si>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</si>
  <si>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</si>
  <si>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</si>
  <si>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</si>
  <si>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</si>
  <si>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</si>
  <si>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</si>
  <si>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</si>
  <si>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</si>
  <si>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</si>
  <si>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</si>
  <si>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</si>
  <si>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</si>
  <si>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</si>
  <si>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</si>
  <si>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</si>
  <si>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</si>
  <si>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</si>
  <si>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</si>
  <si>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</si>
  <si>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</si>
  <si>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</si>
  <si>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</si>
  <si>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</si>
  <si>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</si>
  <si>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</si>
  <si>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</si>
  <si>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</si>
  <si>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</si>
  <si>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</si>
  <si>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</si>
  <si>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</si>
  <si>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</si>
  <si>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</si>
  <si>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</si>
  <si>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</si>
  <si>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</si>
  <si>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</si>
  <si>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</si>
  <si>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</si>
  <si>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</si>
  <si>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</si>
  <si>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</si>
  <si>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</si>
  <si>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</si>
  <si>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</si>
  <si>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</si>
  <si>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</si>
  <si>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</si>
  <si>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</si>
  <si>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</si>
  <si>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</si>
  <si>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</si>
  <si>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</si>
  <si>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</si>
  <si>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</si>
  <si>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</si>
  <si>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</si>
  <si>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</si>
  <si>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</si>
  <si>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</si>
  <si>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</si>
  <si>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</si>
  <si>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</si>
  <si>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</si>
  <si>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</si>
  <si>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</si>
  <si>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</si>
  <si>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</si>
  <si>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</si>
  <si>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</si>
  <si>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</si>
  <si>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</si>
  <si>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</si>
  <si>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</si>
  <si>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</si>
  <si>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</si>
  <si>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</si>
  <si>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</si>
  <si>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</si>
  <si>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</si>
  <si>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</si>
  <si>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</si>
  <si>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</si>
  <si>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</si>
  <si>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</si>
  <si>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</si>
  <si>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</si>
  <si>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</si>
  <si>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</si>
  <si>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</si>
  <si>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</si>
  <si>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</si>
  <si>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</si>
  <si>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</si>
  <si>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</si>
  <si>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</si>
  <si>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</si>
  <si>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</si>
  <si>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</si>
  <si>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</si>
  <si>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</si>
  <si>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</si>
  <si>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</si>
  <si>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</si>
  <si>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</si>
  <si>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</si>
  <si>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</si>
  <si>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</si>
  <si>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</si>
  <si>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</si>
  <si>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</si>
  <si>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</si>
  <si>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</si>
  <si>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</si>
  <si>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</si>
  <si>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</si>
  <si>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</si>
  <si>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</si>
  <si>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</si>
  <si>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</si>
  <si>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</si>
  <si>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</si>
  <si>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</si>
  <si>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</si>
  <si>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</si>
  <si>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</si>
  <si>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</si>
  <si>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</si>
  <si>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</si>
  <si>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</si>
  <si>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</si>
  <si>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</si>
  <si>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</si>
  <si>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</si>
  <si>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</si>
  <si>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</si>
  <si>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</si>
  <si>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</si>
  <si>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</si>
  <si>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</si>
  <si>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</si>
  <si>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</si>
  <si>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</si>
  <si>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</si>
  <si>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</si>
  <si>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</si>
  <si>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</si>
  <si>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</si>
  <si>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</si>
  <si>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</si>
  <si>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</si>
  <si>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</si>
  <si>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</si>
  <si>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</si>
  <si>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</si>
  <si>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</si>
  <si>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</si>
  <si>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</si>
  <si>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</si>
  <si>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</si>
  <si>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</si>
  <si>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</si>
  <si>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</si>
  <si>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</si>
  <si>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</si>
  <si>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</si>
  <si>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</si>
  <si>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</si>
  <si>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</si>
  <si>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</si>
  <si>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</si>
  <si>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</si>
  <si>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</si>
  <si>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</si>
  <si>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</si>
  <si>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</si>
  <si>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</si>
  <si>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</si>
  <si>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</si>
  <si>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</si>
  <si>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</si>
  <si>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</si>
  <si>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</si>
  <si>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</si>
  <si>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</si>
  <si>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</si>
  <si>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</si>
  <si>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</si>
  <si>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</si>
  <si>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</si>
  <si>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</si>
  <si>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</si>
  <si>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</si>
  <si>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</si>
  <si>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</si>
  <si>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</si>
  <si>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</si>
  <si>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</si>
  <si>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</si>
  <si>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</si>
  <si>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</si>
  <si>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</si>
  <si>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</si>
  <si>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</si>
  <si>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</si>
  <si>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</si>
  <si>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</si>
  <si>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</si>
  <si>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</si>
  <si>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</si>
  <si>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</si>
  <si>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</si>
  <si>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</si>
  <si>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</si>
  <si>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</si>
  <si>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</si>
  <si>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</si>
  <si>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</si>
  <si>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</si>
  <si>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</si>
  <si>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</si>
  <si>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</si>
  <si>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</si>
  <si>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</si>
  <si>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</si>
  <si>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</si>
  <si>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</si>
  <si>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</si>
  <si>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</si>
  <si>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</si>
  <si>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</si>
  <si>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</si>
  <si>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</si>
  <si>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</si>
  <si>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</si>
  <si>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</si>
  <si>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</si>
  <si>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</si>
  <si>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</si>
  <si>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</si>
  <si>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</si>
  <si>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</si>
  <si>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</si>
  <si>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</si>
  <si>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</si>
  <si>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</si>
  <si>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</si>
  <si>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</si>
  <si>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</si>
  <si>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</si>
  <si>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</si>
  <si>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</si>
  <si>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</si>
  <si>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</si>
  <si>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</si>
  <si>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</si>
  <si>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</si>
  <si>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</si>
  <si>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</si>
  <si>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</si>
  <si>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</si>
  <si>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</si>
  <si>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</si>
  <si>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</si>
  <si>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</si>
  <si>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</si>
  <si>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</si>
  <si>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</si>
  <si>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</si>
  <si>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</si>
  <si>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</si>
  <si>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</si>
  <si>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</si>
  <si>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</si>
  <si>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</si>
  <si>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</si>
  <si>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</si>
  <si>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</si>
  <si>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</si>
  <si>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</si>
  <si>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</si>
  <si>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</si>
  <si>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</si>
  <si>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</si>
  <si>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</si>
  <si>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</si>
  <si>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</si>
  <si>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</si>
  <si>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</si>
  <si>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</si>
  <si>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</si>
  <si>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</si>
  <si>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</si>
  <si>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</si>
  <si>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</si>
  <si>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</si>
  <si>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</si>
  <si>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</si>
  <si>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</si>
  <si>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</si>
  <si>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</si>
  <si>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</si>
  <si>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</si>
  <si>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</si>
  <si>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</si>
  <si>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</si>
  <si>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</si>
  <si>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</si>
  <si>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</si>
  <si>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</si>
  <si>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</si>
  <si>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</si>
  <si>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</si>
  <si>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</si>
  <si>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</si>
  <si>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</si>
  <si>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</si>
  <si>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</si>
  <si>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</si>
  <si>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</si>
  <si>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</si>
  <si>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</si>
  <si>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</si>
  <si>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</si>
  <si>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</si>
  <si>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</si>
  <si>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</si>
  <si>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</si>
  <si>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</si>
  <si>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</si>
  <si>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</si>
  <si>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</si>
  <si>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</si>
  <si>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</si>
  <si>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</si>
  <si>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</si>
  <si>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</si>
  <si>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</si>
  <si>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</si>
  <si>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</si>
  <si>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</si>
  <si>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</si>
  <si>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</si>
  <si>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</si>
  <si>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</si>
  <si>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</si>
  <si>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</si>
  <si>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</si>
  <si>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</si>
  <si>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</si>
  <si>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</si>
  <si>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</si>
  <si>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</si>
  <si>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</si>
  <si>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</si>
  <si>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</si>
  <si>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</si>
  <si>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</si>
  <si>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</si>
  <si>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</si>
  <si>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</si>
  <si>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</si>
  <si>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</si>
  <si>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</si>
  <si>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</si>
  <si>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</si>
  <si>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</si>
  <si>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</si>
  <si>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</si>
  <si>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</si>
  <si>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</si>
  <si>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</si>
  <si>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</si>
  <si>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</si>
  <si>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</si>
  <si>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</si>
  <si>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</si>
  <si>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</si>
  <si>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</si>
  <si>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</si>
  <si>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</si>
  <si>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</si>
  <si>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</si>
  <si>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</si>
  <si>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</si>
  <si>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</si>
  <si>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</si>
  <si>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</si>
  <si>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</si>
  <si>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</si>
  <si>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</si>
  <si>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</si>
  <si>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</si>
  <si>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</si>
  <si>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</si>
  <si>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</si>
  <si>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</si>
  <si>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</si>
  <si>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</si>
  <si>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</si>
  <si>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</si>
  <si>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</si>
  <si>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</si>
  <si>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</si>
  <si>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</si>
  <si>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</si>
  <si>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</si>
  <si>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</si>
  <si>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</si>
  <si>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</si>
  <si>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</si>
  <si>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</si>
  <si>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</si>
  <si>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</si>
  <si>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</si>
  <si>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</si>
  <si>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</si>
  <si>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</si>
  <si>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</si>
  <si>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</si>
  <si>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</si>
  <si>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</si>
  <si>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</si>
  <si>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</si>
  <si>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</si>
  <si>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</si>
  <si>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</si>
  <si>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</si>
  <si>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</si>
  <si>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</si>
  <si>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</si>
  <si>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</si>
  <si>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</si>
  <si>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</si>
  <si>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</si>
  <si>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</si>
  <si>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</si>
  <si>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</si>
  <si>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</si>
  <si>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</si>
  <si>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</si>
  <si>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</si>
  <si>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</si>
  <si>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</si>
  <si>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</si>
  <si>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</si>
  <si>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</si>
  <si>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</si>
  <si>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</si>
  <si>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</si>
  <si>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</si>
  <si>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</si>
  <si>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</si>
  <si>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</si>
  <si>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</si>
  <si>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</si>
  <si>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</si>
  <si>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</si>
  <si>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</si>
  <si>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</si>
  <si>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</si>
  <si>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</si>
  <si>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</si>
  <si>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</si>
  <si>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</si>
  <si>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</si>
  <si>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</si>
  <si>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</si>
  <si>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</si>
  <si>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</si>
  <si>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</si>
  <si>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</si>
  <si>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</si>
  <si>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</si>
  <si>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</si>
  <si>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</si>
  <si>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</si>
  <si>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</si>
  <si>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</si>
  <si>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</si>
  <si>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</si>
  <si>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</si>
  <si>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</si>
  <si>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</si>
  <si>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</si>
  <si>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</si>
  <si>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</si>
  <si>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</si>
  <si>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</si>
  <si>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</si>
  <si>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</si>
  <si>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</si>
  <si>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</si>
  <si>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</si>
  <si>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</si>
  <si>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</si>
  <si>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</si>
  <si>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</si>
  <si>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</si>
  <si>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</si>
  <si>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</si>
  <si>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</si>
  <si>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</si>
  <si>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</si>
  <si>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</si>
  <si>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</si>
  <si>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</si>
  <si>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</si>
  <si>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</si>
  <si>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</si>
  <si>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</si>
  <si>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</si>
  <si>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</si>
  <si>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</si>
  <si>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</si>
  <si>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</si>
  <si>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</si>
  <si>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</si>
  <si>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</si>
  <si>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</si>
  <si>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</si>
  <si>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</si>
  <si>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</si>
  <si>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</si>
  <si>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</si>
  <si>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</si>
  <si>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</si>
  <si>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</si>
  <si>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</si>
  <si>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</si>
  <si>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</si>
  <si>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</si>
  <si>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</si>
  <si>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</si>
  <si>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</si>
  <si>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</si>
  <si>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</si>
  <si>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</si>
  <si>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</si>
  <si>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</si>
  <si>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</si>
  <si>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</si>
  <si>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</si>
  <si>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</si>
  <si>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</si>
  <si>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</si>
  <si>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</si>
  <si>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</si>
  <si>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</si>
  <si>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</si>
  <si>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</si>
  <si>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</si>
  <si>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</si>
  <si>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</si>
  <si>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</si>
  <si>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</si>
  <si>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</si>
  <si>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</si>
  <si>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</si>
  <si>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</si>
  <si>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</si>
  <si>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</si>
  <si>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</si>
  <si>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</si>
  <si>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</si>
  <si>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</si>
  <si>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</si>
  <si>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</si>
  <si>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</si>
  <si>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</si>
  <si>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</si>
  <si>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</si>
  <si>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</si>
  <si>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</si>
  <si>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</si>
  <si>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</si>
  <si>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</si>
  <si>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</si>
  <si>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</si>
  <si>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</si>
  <si>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</si>
  <si>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</si>
  <si>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</si>
  <si>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</si>
  <si>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</si>
  <si>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</si>
  <si>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</si>
  <si>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</si>
  <si>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</si>
  <si>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</si>
  <si>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</si>
  <si>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</si>
  <si>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</si>
  <si>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</si>
  <si>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</si>
  <si>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</si>
  <si>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</si>
  <si>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</si>
  <si>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sites dowm again / ETA 15 MIN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</si>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</sst>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286.34731145833211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5.8519989583292045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45949.295737384258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45949.295737384258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c r="E6" s="137"/>
      <c r="F6" s="138"/>
      <c r="G6" s="139">
        <f ca="1">IFERROR(NOW()-F6,"")</f>
        <v>45949.295737384258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45949.295737384258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45949.295737384258</v>
      </c>
      <c r="H8" s="138"/>
      <c r="I8" s="136" t="str">
        <f>IFERROR(VLOOKUP(D8,DB!A:F,6,0),"")</f>
        <v/>
      </c>
      <c r="J8" s="136" t="str">
        <f>IFERROR(VLOOKUP(D8,DB!A:G,7,0),"")</f>
        <v/>
      </c>
      <c r="K8" s="140"/>
      <c r="L8" s="141" t="str">
        <f>IFERROR(VLOOKUP(D8,DB!A:I,9,0),"")</f>
        <v/>
      </c>
      <c r="M8" s="67"/>
    </row>
    <row r="9" spans="1:15" ht="15" customHeight="1">
      <c r="A9" s="135"/>
      <c r="B9" s="136" t="str">
        <f>IFERROR(VLOOKUP(D9,DB!A:K,11,0),"")</f>
        <v>R1</v>
      </c>
      <c r="C9" s="136"/>
      <c r="D9" s="136" t="s">
        <v>21534</v>
      </c>
      <c r="E9" s="137"/>
      <c r="F9" s="138"/>
      <c r="G9" s="139">
        <f ca="1">IFERROR(NOW()-F9,"")</f>
        <v>45949.295737384258</v>
      </c>
      <c r="H9" s="138"/>
      <c r="I9" s="136" t="str">
        <f>IFERROR(VLOOKUP(D9,DB!A:F,6,0),"")</f>
        <v>Generator-DG</v>
      </c>
      <c r="J9" s="136" t="str">
        <f>IFERROR(VLOOKUP(D9,DB!A:G,7,0),"")</f>
        <v>Vandalized</v>
      </c>
      <c r="K9" s="140"/>
      <c r="L9" s="141" t="str">
        <f>IFERROR(VLOOKUP(D9,DB!A:I,9,0),"")</f>
        <v>Latis</v>
      </c>
      <c r="M9" s="67"/>
    </row>
    <row r="10" spans="1:15" ht="15" customHeight="1">
      <c r="A10" s="135"/>
      <c r="B10" s="136" t="str">
        <f>IFERROR(VLOOKUP(D10,DB!A:K,11,0),"")</f>
        <v/>
      </c>
      <c r="C10" s="136"/>
      <c r="D10" s="136"/>
      <c r="E10" s="137"/>
      <c r="F10" s="138"/>
      <c r="G10" s="139">
        <f ca="1">IFERROR(NOW()-F10,"")</f>
        <v>45949.295737384258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45949.295737384258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45949.295737384258</v>
      </c>
      <c r="H12" s="138"/>
      <c r="I12" s="136" t="str">
        <f>IFERROR(VLOOKUP(D12,DB!A:F,6,0),"")</f>
        <v/>
      </c>
      <c r="J12" s="136" t="str">
        <f>IFERROR(VLOOKUP(D12,DB!A:G,7,0),"")</f>
        <v/>
      </c>
      <c r="K12" s="140"/>
      <c r="L12" s="141" t="str">
        <f>IFERROR(VLOOKUP(D12,DB!A:I,9,0),"")</f>
        <v/>
      </c>
      <c r="M12" s="67"/>
    </row>
    <row r="13" spans="1:15" ht="15" customHeight="1">
      <c r="A13" s="135"/>
      <c r="B13" s="136" t="str">
        <f>IFERROR(VLOOKUP(D13,DB!A:K,11,0),"")</f>
        <v>R1</v>
      </c>
      <c r="C13" s="136"/>
      <c r="D13" s="136" t="s">
        <v>18388</v>
      </c>
      <c r="E13" s="137"/>
      <c r="F13" s="138"/>
      <c r="G13" s="139">
        <f ca="1">IFERROR(NOW()-F13,"")</f>
        <v>45949.295737384258</v>
      </c>
      <c r="H13" s="138"/>
      <c r="I13" s="136" t="str">
        <f>IFERROR(VLOOKUP(D13,DB!A:F,6,0),"")</f>
        <v>SCECO</v>
      </c>
      <c r="J13" s="136" t="str">
        <f>IFERROR(VLOOKUP(D13,DB!A:G,7,0),"")</f>
        <v>Vandalized</v>
      </c>
      <c r="K13" s="140"/>
      <c r="L13" s="141" t="str">
        <f>IFERROR(VLOOKUP(D13,DB!A:I,9,0),"")</f>
        <v>Latis</v>
      </c>
      <c r="M13" s="67"/>
    </row>
    <row r="14" spans="1:15" ht="15" customHeight="1">
      <c r="A14" s="135"/>
      <c r="B14" s="136" t="str">
        <f>IFERROR(VLOOKUP(D14,DB!A:K,11,0),"")</f>
        <v/>
      </c>
      <c r="C14" s="136"/>
      <c r="D14" s="136"/>
      <c r="E14" s="137"/>
      <c r="F14" s="138"/>
      <c r="G14" s="139">
        <f ca="1">IFERROR(NOW()-F14,"")</f>
        <v>45949.295737384258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45949.295737384258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45949.295737384258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45949.295737384258</v>
      </c>
      <c r="H17" s="138"/>
      <c r="I17" s="136" t="str">
        <f>IFERROR(VLOOKUP(D17,DB!A:F,6,0),"")</f>
        <v/>
      </c>
      <c r="J17" s="136" t="str">
        <f>IFERROR(VLOOKUP(D17,DB!A:G,7,0),"")</f>
        <v/>
      </c>
      <c r="K17" s="140"/>
      <c r="L17" s="141" t="str">
        <f>IFERROR(VLOOKUP(D17,DB!A:I,9,0),"")</f>
        <v/>
      </c>
      <c r="M17" s="67"/>
    </row>
    <row r="18" spans="1:13" ht="15" customHeight="1">
      <c r="A18" s="135"/>
      <c r="B18" s="136" t="str">
        <f>IFERROR(VLOOKUP(D18,DB!A:K,11,0),"")</f>
        <v>R1</v>
      </c>
      <c r="C18" s="136"/>
      <c r="D18" s="136" t="s">
        <v>13471</v>
      </c>
      <c r="E18" s="137"/>
      <c r="F18" s="138"/>
      <c r="G18" s="139">
        <f ca="1">IFERROR(NOW()-F18,"")</f>
        <v>45949.295737384258</v>
      </c>
      <c r="H18" s="138"/>
      <c r="I18" s="136" t="str">
        <f>IFERROR(VLOOKUP(D18,DB!A:F,6,0),"")</f>
        <v>SCECO</v>
      </c>
      <c r="J18" s="136" t="str">
        <f>IFERROR(VLOOKUP(D18,DB!A:G,7,0),"")</f>
        <v>Vandalized</v>
      </c>
      <c r="K18" s="140"/>
      <c r="L18" s="141" t="str">
        <f>IFERROR(VLOOKUP(D18,DB!A:I,9,0),"")</f>
        <v>Latis</v>
      </c>
      <c r="M18" s="67"/>
    </row>
    <row r="19" spans="1:13" ht="15" customHeight="1">
      <c r="A19" s="135"/>
      <c r="B19" s="136" t="str">
        <f>IFERROR(VLOOKUP(D19,DB!A:K,11,0),"")</f>
        <v/>
      </c>
      <c r="C19" s="136"/>
      <c r="D19" s="136"/>
      <c r="E19" s="137"/>
      <c r="F19" s="138"/>
      <c r="G19" s="139">
        <f ca="1">IFERROR(NOW()-F19,"")</f>
        <v>45949.295737384258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45949.295737384258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45949.295737384258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45949.295737384258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45949.295737384258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45949.295737384258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45949.295737384258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45949.295737384258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45949.295737384258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45949.295737384258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45949.295737384258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45949.295737384258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45949.295737384258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45949.295737384258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45949.295737384258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45949.295737384258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45949.295737384258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45949.295737384258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45949.295737384258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45949.295737384258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45949.295737384258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45949.295737384258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45949.295737384258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45949.295737384258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45949.295737384258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45949.295737384258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45949.295737384258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45949.295737384258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45949.295737384258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45949.295737384258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45949.295737384258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45949.295737384258</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45949.295737384258</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45949.295737384258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45949.295737384258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45949.295737384258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45949.295737384258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45949.295737384258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45949.295737384258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45949.295737384258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45949.295737384258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45949.295737384258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45949.295737384258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45949.295737384258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45949.295737384258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45949.295737384258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45949.295737384258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45949.295737384258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45949.295737384258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45949.295737384258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45949.295737384258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45949.295737384258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45949.295737384258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45949.295737384258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45949.295737384258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45949.295737384258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45949.295737384258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45949.295737384258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45949.295737384258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45949.295737384258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45949.295737384258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45949.295737384258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45949.295737384258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45949.295737384258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45949.295737384258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45949.295737384258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45949.295737384258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45949.295737384258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45949.295737384258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45949.295737384258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45949.295737384258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45949.295737384258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45949.295737384258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45949.295737384258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45949.295737384258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45949.295737384258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45949.295737384258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45949.295737384258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45949.295737384258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45949.295737384258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45949.295737384258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45949.295737384258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45949.295737384258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45949.295737384258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45949.295737384258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45949.295737384258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45949.295737384258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45949.295737384258</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45949.295737384258</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142.56865405092685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124.29589942129678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4.7999619212932885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45949.295737384258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45949.295737384258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45949.295737384258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45949.295737384258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45949.295737384258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45949.295737384258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45949.295737384258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45949.295737384258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45949.295737384258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45949.295737384258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45949.295737384258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45949.295737384258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45949.295737384258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45949.295737384258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45949.295737384258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45949.295737384258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45949.295737384258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45949.295737384258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45949.295737384258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45949.295737384258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45949.295737384258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45949.295737384258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45949.295737384258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45949.295737384258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45949.295737384258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45949.295737384258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45949.295737384258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45949.295737384258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45949.295737384258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45949.295737384258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45949.295737384258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45949.295737384258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45949.295737384258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45949.295737384258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45949.295737384258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45949.295737384258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45949.295737384258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45949.295737384258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45949.295737384258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45949.295737384258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45949.295737384258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45949.295737384258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45949.295737384258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45949.295737384258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45949.295737384258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45949.295737384258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45949.295737384258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45949.295737384258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45949.295737384258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45949.295737384258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45949.295737384258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45949.295737384258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45949.295737384258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45949.295737384258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45949.295737384258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45949.295737384258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45949.295737384258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45949.295737384258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45949.295737384258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45949.295737384258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45949.295737384258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45949.295737384258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45949.295737384258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45949.295737384258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45949.295737384258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45949.295737384258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45949.295737384258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45949.295737384258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45949.295737384258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45949.295737384258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45949.295737384258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45949.295737384258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45949.295737384258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45949.295737384258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45949.295737384258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45949.295737384258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45949.295737384258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45949.295737384258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45949.295737384258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45949.295737384258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45949.295737384258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45949.295737384258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45949.295737384258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45949.295737384258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45949.295737384258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45949.295737384258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45949.295737384258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45949.295737384258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45949.295737384258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45949.295737384258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45949.295737384258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45949.295737384258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45949.295737384258</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45949.295737384258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45949.295737384258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45949.295737384258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45949.295737384258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45949.295737384258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45949.295737384258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45949.295737384258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45949.295737384258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45949.295737384258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45949.295737384258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45949.295737384258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45949.295737384258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45949.295737384258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45949.295737384258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45949.295737384258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45949.295737384258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45949.295737384258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45949.295737384258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45949.295737384258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45949.295737384258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45949.295737384258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45949.295737384258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45949.295737384258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45949.295737384258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45949.295737384258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45949.295737384258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45949.295737384258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45949.295737384258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45949.295737384258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45949.295737384258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45949.295737384258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45949.295737384258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45949.295737384258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45949.295737384258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45949.295737384258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45949.295737384258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45949.295737384258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45949.295737384258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45949.295737384258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45949.295737384258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45949.295737384258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45949.295737384258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45949.295737384258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45949.295737384258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45949.295737384258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45949.295737384258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45949.295737384258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45949.295737384258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45949.295737384258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45949.295737384258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45949.295737384258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45949.295737384258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45949.295737384258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45949.295737384258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45949.295737384258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45949.295737384258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45949.295737384258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45949.295737384258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45949.295737384258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45949.295737384258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45949.295737384258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45949.295737384258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45949.295737384258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45949.295737384258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45949.295737384258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45949.295737384258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45949.295737384258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45949.295737384258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45949.295737384258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45949.295737384258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45949.295737384258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45949.295737384258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45949.295737384258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45949.295737384258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45949.295737384258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45949.295737384258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45949.295737384258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45949.295737384258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45949.295737384258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45949.295737384258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45949.295737384258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45949.295737384258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45949.295737384258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45949.295737384258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45949.295737384258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45949.295737384258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45949.295737384258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45949.295737384258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45949.295737384258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45949.295737384258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45949.295737384258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45949.295737384258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45949.295737384258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45949.295737384258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45949.295737384258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45949.295737384258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45949.295737384258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45949.295737384258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45949.295737384258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45949.295737384258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45949.295737384258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45949.295737384258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45949.295737384258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45949.295737384258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45949.295737384258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45949.295737384258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45949.295737384258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45949.295737384258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45949.295737384258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45949.295737384258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45949.295737384258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45949.295737384258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45949.295737384258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45949.295737384258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45949.295737384258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45949.295737384258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45949.295737384258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45949.295737384258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45949.295737384258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45949.295737384258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45949.295737384258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45949.295737384258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45949.295737384258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45949.295737384258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45949.295737384258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45949.295737384258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45949.295737384258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45949.295737384258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45949.295737384258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45949.295737384258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45949.295737384258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45949.295737384258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45949.295737384258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45949.295737384258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45949.295737384258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45949.295737384258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45949.295737384258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45949.295737384258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45949.295737384258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45949.295737384258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45949.295737384258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45949.295737384258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45949.295737384258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45949.295737384258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45949.295737384258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45949.295737384258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45949.295737384258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45949.295737384258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45949.295737384258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45949.295737384258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45949.295737384258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45949.295737384258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45949.295737384258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45949.295737384258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45949.295737384258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45949.295737384258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45949.295737384258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45949.295737384258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45949.295737384258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45949.295737384258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45949.295737384258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45949.295737384258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45949.295737384258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45949.295737384258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45949.295737384258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45949.295737384258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45949.295737384258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45949.295737384258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45949.295737384258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45949.295737384258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45949.295737384258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45949.295737384258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45949.295737384258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45949.295737384258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45949.295737384258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45949.295737384258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45949.295737384258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45949.295737384258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45949.295737384258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45949.295737384258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45949.295737384258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45949.295737384258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45949.295737384258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45949.295737384258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45949.295737384258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45949.295737384258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45949.295737384258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45949.295737384258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45949.295737384258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45949.295737384258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45949.295737384258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45949.295737384258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45949.295737384258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45949.295737384258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45949.295737384258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45949.295737384258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45949.295737384258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45949.295737384258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45949.295737384258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45949.295737384258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45949.295737384258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45949.295737384258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45949.295737384258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45949.295737384258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45949.295737384258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45949.295737384258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45949.295737384258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45949.295737384258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45949.295737384258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45949.295737384258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45949.295737384258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45949.295737384258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45949.295737384258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45949.295737384258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45949.295737384258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45949.295737384258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45949.295737384258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45949.295737384258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45949.295737384258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45949.295737384258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45949.295737384258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45949.295737384258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45949.295737384258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45949.295737384258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45949.295737384258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45949.295737384258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45949.295737384258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45949.295737384258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45949.295737384258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45949.295737384258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45949.295737384258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45949.295737384258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45949.295737384258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45949.295737384258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45949.295737384258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45949.295737384258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45949.295737384258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45949.295737384258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45949.295737384258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45949.295737384258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45949.295737384258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45949.295737384258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45949.295737384258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45949.295737384258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45949.295737384258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45949.295737384258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45949.295737384258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45949.295737384258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45949.295737384258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45949.295737384258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45949.295737384258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45949.295737384258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45949.295737384258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45949.295737384258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45949.295737384258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45949.295737384258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45949.295737384258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45949.295737384258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45949.295737384258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45949.295737384258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45949.295737384258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45949.295737384258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45949.295737384258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45949.295737384258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45949.295737384258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45949.295737384258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45949.295737384258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45949.295737384258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45949.295737384258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45949.295737384258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45949.295737384258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45949.295737384258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45949.295737384258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45949.295737384258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45949.295737384258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45949.295737384258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45949.295737384258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45949.295737384258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45949.295737384258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45949.295737384258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45949.295737384258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45949.295737384258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45949.295737384258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45949.295737384258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45949.295737384258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45949.295737384258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45949.295737384258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45949.295737384258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45949.295737384258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45949.295737384258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45949.295737384258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45949.295737384258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45949.295737384258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45949.295737384258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45949.295737384258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45949.295737384258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45949.295737384258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45949.295737384258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45949.295737384258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45949.295737384258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45949.295737384258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45949.295737384258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45949.295737384258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45949.295737384258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45949.295737384258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45949.295737384258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45949.295737384258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45949.295737384258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45949.295737384258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45949.295737384258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45949.295737384258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45949.295737384258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45949.295737384258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45949.295737384258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45949.295737384258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45949.295737384258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45949.295737384258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45949.295737384258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45949.295737384258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45949.295737384258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45949.295737384258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45949.295737384258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45949.295737384258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45949.295737384258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45949.295737384258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45949.295737384258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45949.295737384258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45949.295737384258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45949.295737384258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45949.295737384258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45949.295737384258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45949.295737384258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45949.295737384258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45949.295737384258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45949.295737384258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45949.295737384258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45949.295737384258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45949.295737384258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45949.295737384258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45949.295737384258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45949.295737384258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45949.295737384258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45949.295737384258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45949.295737384258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45949.295737384258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45949.295737384258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45949.295737384258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45949.295737384258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45949.295737384258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45949.295737384258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45949.295737384258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45949.295737384258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45949.295737384258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45949.295737384258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45949.295737384258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45949.295737384258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45949.295737384258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45949.295737384258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45949.295737384258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45949.295737384258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45949.295737384258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45949.295737384258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45949.295737384258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45949.295737384258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45949.295737384258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45949.295737384258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45949.295737384258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45949.295737384258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45949.295737384258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45949.295737384258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45949.295737384258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45949.295737384258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45949.295737384258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45949.295737384258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45949.295737384258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45949.295737384258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45949.295737384258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45949.295737384258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45949.295737384258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45949.295737384258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45949.295737384258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45949.295737384258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45949.295737384258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45949.295737384258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45949.295737384258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45949.295737384258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45949.295737384258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45949.295737384258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45949.295737384258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45949.295737384258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45949.295737384258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45949.295737384258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45949.295737384258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45949.295737384258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45949.295737384258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45949.295737384258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45949.295737384258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45949.295737384258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45949.295737384258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45949.295737384258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45949.295737384258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45949.295737384258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45949.295737384258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45949.295737384258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45949.295737384258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45949.295737384258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45949.295737384258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45949.295737384258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45949.295737384258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45949.295737384258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45949.295737384258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45949.295737384258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45949.295737384258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45949.295737384258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45949.295737384258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45949.295737384258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45949.295737384258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45949.295737384258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45949.295737384258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45949.295737384258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45949.295737384258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45949.295737384258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45949.295737384258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45949.295737384258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45949.295737384258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45949.295737384258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45949.295737384258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45949.295737384258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45949.295737384258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45949.295737384258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45949.295737384258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45949.295737384258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45949.295737384258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45949.295737384258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45949.295737384258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45949.295737384258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45949.295737384258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45949.295737384258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45949.295737384258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45949.295737384258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45949.295737384258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45949.295737384258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45949.295737384258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45949.295737384258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45949.295737384258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45949.295737384258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45949.295737384258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45949.295737384258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45949.295737384258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45949.295737384258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45949.295737384258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45949.295737384258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45949.295737384258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45949.295737384258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45949.295737384258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45949.295737384258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45949.295737384258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45949.295737384258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45949.295737384258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45949.295737384258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45949.295737384258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45949.295737384258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45949.295737384258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45949.295737384258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45949.295737384258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45949.295737384258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45949.295737384258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45949.295737384258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45949.295737384258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45949.295737384258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45949.295737384258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45949.295737384258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45949.295737384258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45949.295737384258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45949.295737384258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45949.295737384258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45949.295737384258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45949.295737384258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45949.295737384258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45949.295737384258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45949.295737384258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45949.295737384258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45949.295737384258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45949.295737384258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45949.295737384258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45949.295737384258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45949.295737384258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45949.295737384258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45949.295737384258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45949.295737384258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45949.295737384258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45949.295737384258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45949.295737384258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45949.295737384258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45949.295737384258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45949.295737384258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45949.295737384258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45949.295737384258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45949.295737384258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45949.295737384258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45949.295737384258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45949.295737384258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45949.295737384258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45949.295737384258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45949.295737384258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45949.295737384258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45949.295737384258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45949.295737384258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45949.295737384258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45949.295737384258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45949.295737384258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45949.295737384258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45949.295737384258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45949.295737384258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45949.295737384258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45949.295737384258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45949.295737384258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45949.295737384258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45949.295737384258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45949.295737384258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45949.295737384258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45949.295737384258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45949.295737384258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45949.295737384258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45949.295737384258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45949.295737384258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45949.295737384258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45949.295737384258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45949.295737384258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45949.295737384258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45949.295737384258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45949.295737384258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45949.295737384258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45949.295737384258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45949.295737384258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45949.295737384258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45949.295737384258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45949.295737384258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45949.295737384258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45949.295737384258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45949.295737384258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45949.295737384258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45949.295737384258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45949.295737384258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45949.295737384258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45949.295737384258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45949.295737384258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45949.295737384258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45949.295737384258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45949.295737384258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45949.295737384258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45949.295737384258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45949.295737384258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45949.295737384258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45949.295737384258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45949.295737384258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45949.295737384258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45949.295737384258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45949.295737384258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45949.295737384258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45949.295737384258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45949.295737384258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45949.295737384258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45949.295737384258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45949.295737384258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45949.295737384258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45949.295737384258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45949.295737384258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45949.295737384258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45949.295737384258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45949.295737384258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45949.295737384258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45949.295737384258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45949.295737384258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45949.295737384258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45949.295737384258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45949.295737384258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45949.295737384258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45949.295737384258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45949.295737384258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45949.295737384258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45949.295737384258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45949.295737384258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45949.295737384258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45949.295737384258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45949.295737384258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45949.295737384258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45949.295737384258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45949.295737384258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45949.295737384258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45949.295737384258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45949.295737384258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45949.295737384258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45949.295737384258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45949.295737384258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45949.295737384258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45949.295737384258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45949.295737384258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45949.295737384258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45949.295737384258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45949.295737384258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45949.295737384258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45949.295737384258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45949.295737384258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45949.295737384258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45949.295737384258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45949.295737384258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45949.295737384258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45949.295737384258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45949.295737384258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45949.295737384258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45949.295737384258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45949.295737384258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45949.295737384258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45949.295737384258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45949.295737384258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45949.295737384258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45949.295737384258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45949.295737384258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45949.295737384258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45949.295737384258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45949.295737384258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45949.295737384258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45949.295737384258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45949.295737384258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45949.295737384258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45949.295737384258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45949.295737384258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45949.295737384258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45949.295737384258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45949.295737384258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45949.295737384258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45949.295737384258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45949.295737384258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45949.295737384258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45949.295737384258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45949.295737384258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45949.295737384258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45949.295737384258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45949.295737384258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45949.295737384258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45949.295737384258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45949.295737384258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45949.295737384258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45949.295737384258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45949.295737384258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45949.295737384258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45949.295737384258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45949.295737384258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45949.295737384258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45949.295737384258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45949.295737384258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45949.295737384258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45949.295737384258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45949.295737384258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45949.295737384258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45949.295737384258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45949.295737384258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45949.295737384258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45949.295737384258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45949.295737384258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45949.295737384258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45949.295737384258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45949.295737384258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45949.295737384258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45949.295737384258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45949.295737384258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45949.295737384258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45949.295737384258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45949.295737384258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45949.295737384258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45949.295737384258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45949.295737384258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45949.295737384258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45949.295737384258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45949.295737384258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45949.295737384258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45949.295737384258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45949.295737384258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45949.295737384258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45949.295737384258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45949.295737384258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45949.295737384258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45949.295737384258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45949.295737384258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45949.295737384258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45949.295737384258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45949.295737384258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45949.295737384258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45949.295737384258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45949.295737384258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45949.295737384258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45949.295737384258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45949.295737384258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45949.295737384258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45949.295737384258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45949.295737384258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45949.295737384258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45949.295737384258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45949.295737384258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45949.295737384258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45949.295737384258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45949.295737384258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45949.295737384258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45949.295737384258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45949.295737384258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45949.295737384258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45949.295737384258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45949.295737384258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45949.295737384258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45949.295737384258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45949.295737384258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45949.295737384258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45949.295737384258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45949.295737384258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45949.295737384258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45949.295737384258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45949.295737384258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45949.295737384258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45949.295737384258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45949.295737384258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45949.295737384258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45949.295737384258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45949.295737384258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45949.295737384258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45949.295737384258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45949.295737384258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45949.295737384258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45949.295737384258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45949.295737384258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45949.295737384258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45949.295737384258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45949.295737384258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45949.295737384258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45949.295737384258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45949.295737384258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45949.295737384258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45949.295737384258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45949.295737384258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45949.295737384258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45949.295737384258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45949.295737384258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45949.295737384258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45949.295737384258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45949.295737384258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45949.295737384258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45949.295737384258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45949.295737384258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45949.295737384258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45949.295737384258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45949.295737384258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45949.295737384258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45949.295737384258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45949.295737384258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45949.295737384258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45949.295737384258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45949.295737384258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45949.295737384258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45949.295737384258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45949.295737384258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45949.295737384258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45949.295737384258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45949.295737384258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45949.295737384258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45949.295737384258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45949.295737384258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45949.295737384258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45949.295737384258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45949.295737384258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45949.295737384258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45949.295737384258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45949.295737384258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45949.295737384258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45949.295737384258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45949.295737384258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45949.295737384258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45949.295737384258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45949.295737384258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45949.295737384258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45949.295737384258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45949.295737384258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45949.295737384258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45949.295737384258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45949.295737384258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45949.295737384258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45949.295737384258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45949.295737384258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45949.295737384258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45949.295737384258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45949.295737384258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45949.295737384258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45949.295737384258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45949.295737384258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45949.295737384258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45949.295737384258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45949.295737384258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45949.295737384258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45949.295737384258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45949.295737384258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45949.295737384258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45949.295737384258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45949.295737384258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45949.295737384258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45949.295737384258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45949.295737384258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45949.295737384258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45949.295737384258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45949.295737384258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45949.295737384258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45949.295737384258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45949.295737384258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45949.295737384258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45949.295737384258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45949.295737384258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45949.295737384258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45949.295737384258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45949.295737384258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45949.295737384258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45949.295737384258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45949.295737384258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45949.295737384258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45949.295737384258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45949.295737384258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45949.295737384258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45949.295737384258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45949.295737384258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45949.295737384258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45949.295737384258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45949.295737384258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45949.295737384258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45949.295737384258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45949.295737384258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45949.295737384258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45949.295737384258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45949.295737384258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45949.295737384258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45949.295737384258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45949.295737384258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45949.295737384258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45949.295737384258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45949.295737384258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45949.295737384258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45949.295737384258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45949.295737384258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45949.295737384258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45949.295737384258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45949.295737384258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45949.295737384258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45949.295737384258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45949.295737384258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45949.295737384258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45949.295737384258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45949.295737384258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45949.295737384258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45949.295737384258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45949.295737384258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45949.295737384258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45949.295737384258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45949.295737384258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45949.295737384258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45949.295737384258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45949.295737384258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45949.295737384258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45949.295737384258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45949.295737384258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45949.295737384258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45949.295737384258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45949.295737384258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45949.295737384258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45949.295737384258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45949.295737384258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45949.295737384258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45949.295737384258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45949.295737384258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45949.295737384258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45949.295737384258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45949.295737384258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45949.295737384258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45949.295737384258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45949.295737384258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45949.295737384258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45949.295737384258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45949.295737384258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45949.295737384258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45949.295737384258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45949.295737384258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45949.295737384258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45949.295737384258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45949.295737384258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45949.295737384258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45949.295737384258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45949.295737384258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45949.295737384258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45949.295737384258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45949.295737384258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45949.295737384258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45949.295737384258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45949.295737384258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45949.295737384258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45949.295737384258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45949.295737384258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45949.295737384258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45949.295737384258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45949.295737384258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45949.295737384258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45949.295737384258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45949.295737384258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45949.295737384258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45949.295737384258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45949.295737384258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45949.295737384258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45949.295737384258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45949.295737384258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45949.295737384258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45949.295737384258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45949.295737384258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45949.295737384258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45949.295737384258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45949.295737384258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45949.295737384258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45949.295737384258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45949.295737384258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45949.295737384258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45949.295737384258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45949.295737384258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45949.295737384258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45949.295737384258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45949.295737384258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45949.295737384258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45949.295737384258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45949.295737384258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45949.295737384258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45949.295737384258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45949.295737384258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45949.295737384258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45949.295737384258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45949.295737384258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45949.295737384258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45949.295737384258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45949.295737384258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45949.295737384258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45949.295737384258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45949.295737384258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45949.295737384258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45949.295737384258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45949.295737384258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45949.295737384258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45949.295737384258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45949.295737384258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45949.295737384258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45949.295737384258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45949.295737384258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45949.295737384258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45949.295737384258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45949.295737384258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45949.295737384258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45949.295737384258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45949.295737384258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45949.295737384258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45949.295737384258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45949.295737384258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45949.295737384258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45949.295737384258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45949.295737384258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45949.295737384258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45949.295737384258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45949.295737384258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45949.295737384258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45949.295737384258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45949.295737384258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45949.295737384258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45949.295737384258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45949.295737384258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45949.295737384258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45949.295737384258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45949.295737384258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45949.295737384258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45949.295737384258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45949.295737384258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45949.295737384258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45949.295737384258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45949.295737384258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45949.295737384258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45949.295737384258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45949.295737384258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45949.295737384258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45949.295737384258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45949.295737384258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45949.295737384258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45949.295737384258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45949.295737384258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45949.295737384258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45949.295737384258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45949.295737384258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45949.295737384258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45949.295737384258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45949.295737384258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45949.295737384258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45949.295737384258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45949.295737384258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45949.295737384258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45949.295737384258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45949.295737384258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45949.295737384258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45949.295737384258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45949.295737384258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45949.295737384258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45949.295737384258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45949.295737384258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45949.295737384258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45949.295737384258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45949.295737384258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45949.295737384258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45949.295737384258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45949.295737384258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45949.295737384258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45949.295737384258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45949.295737384258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45949.295737384258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45949.295737384258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45949.295737384258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45949.295737384258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45949.295737384258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45949.295737384258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45949.295737384258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45949.295737384258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45949.295737384258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45949.295737384258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45949.295737384258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45949.295737384258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45949.295737384258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45949.295737384258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45949.295737384258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45949.295737384258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45949.295737384258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45949.295737384258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45949.295737384258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45949.295737384258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45949.295737384258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45949.295737384258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45949.295737384258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45949.295737384258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45949.295737384258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45949.295737384258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45949.295737384258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45949.295737384258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45949.295737384258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45949.295737384258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45949.295737384258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45949.295737384258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45949.295737384258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45949.295737384258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45949.295737384258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45949.295737384258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45949.295737384258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45949.295737384258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45949.295737384258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45949.295737384258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45949.295737384258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45949.295737384258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45949.295737384258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45949.295737384258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45949.295737384258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45949.295737384258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45949.295737384258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45949.295737384258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45949.295737384258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45949.295737384258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45949.295737384258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45949.295737384258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45949.295737384258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45949.295737384258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45949.295737384258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45949.295737384258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45949.295737384258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45949.295737384258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45949.295737384258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45949.295737384258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45949.295737384258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45949.295737384258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45949.295737384258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45949.295737384258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45949.295737384258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45949.295737384258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45949.295737384258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45949.295737384258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45949.295737384258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45949.295737384258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45949.295737384258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45949.295737384258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45949.295737384258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45949.295737384258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45949.295737384258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45949.295737384258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45949.295737384258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45949.295737384258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45949.295737384258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45949.295737384258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45949.295737384258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45949.295737384258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45949.295737384258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45949.295737384258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45949.295737384258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45949.295737384258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45949.295737384258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45949.295737384258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45949.295737384258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45949.295737384258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45949.295737384258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45949.295737384258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45949.295737384258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45949.295737384258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45949.295737384258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45949.295737384258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45949.295737384258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45949.295737384258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45949.295737384258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45949.295737384258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45949.295737384258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45949.295737384258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45949.295737384258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45949.295737384258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45949.295737384258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45949.295737384258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45949.295737384258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45949.295737384258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45949.295737384258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45949.295737384258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45949.295737384258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45949.295737384258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45949.295737384258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45949.295737384258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45949.295737384258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45949.295737384258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45949.295737384258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45949.295737384258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45949.295737384258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45949.295737384258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45949.295737384258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45949.295737384258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45949.295737384258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45949.295737384258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45949.295737384258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45949.295737384258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45949.295737384258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45949.295737384258</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245.81501979166205</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1.8006447916632169</v>
      </c>
      <c r="H3" s="125">
        <v>45947.457812499997</v>
      </c>
      <c r="I3" s="121" t="str">
        <f>IFERROR(VLOOKUP(D3,DB!A:F,6,0),"")</f>
        <v>SCECO</v>
      </c>
      <c r="J3" s="121" t="str">
        <f>IFERROR(VLOOKUP(D3,DB!A:G,7,0),"")</f>
        <v>Dead</v>
      </c>
      <c r="K3" s="127" t="s">
        <v>39057</v>
      </c>
      <c r="L3" s="123" t="str">
        <f>IFERROR(VLOOKUP(D3,DB!A:I,9,0),"")</f>
        <v>Latis</v>
      </c>
    </row>
    <row r="4" spans="1:16" ht="15" customHeight="1">
      <c r="A4" s="121" t="s">
        <v>39058</v>
      </c>
      <c r="B4" s="121" t="str">
        <f>IFERROR(VLOOKUP(D4,DB!A:K,11,0),"")</f>
        <v>R4</v>
      </c>
      <c r="C4" s="122">
        <v>3</v>
      </c>
      <c r="D4" s="123" t="s">
        <v>35060</v>
      </c>
      <c r="E4" s="100" t="s">
        <v>38964</v>
      </c>
      <c r="F4" s="125"/>
      <c r="G4" s="126">
        <f ca="1">IFERROR(NOW()-F4,"")</f>
        <v>45949.295737384258</v>
      </c>
      <c r="H4" s="125">
        <v>45948.956307870372</v>
      </c>
      <c r="I4" s="121" t="str">
        <f>IFERROR(VLOOKUP(D4,DB!A:F,6,0),"")</f>
        <v>Generator-SG</v>
      </c>
      <c r="J4" s="121" t="str">
        <f>IFERROR(VLOOKUP(D4,DB!A:G,7,0),"")</f>
        <v>No BB Shifted</v>
      </c>
      <c r="K4" s="127" t="s">
        <v>39059</v>
      </c>
      <c r="L4" s="123" t="str">
        <f>IFERROR(VLOOKUP(D4,DB!A:I,9,0),"")</f>
        <v>Latis</v>
      </c>
    </row>
    <row r="5" spans="1:16" ht="15" customHeight="1">
      <c r="A5" s="121"/>
      <c r="B5" s="121" t="str">
        <f>IFERROR(VLOOKUP(D5,DB!A:K,11,0),"")</f>
        <v/>
      </c>
      <c r="C5" s="122"/>
      <c r="D5" s="123"/>
      <c r="E5" s="100"/>
      <c r="F5" s="125"/>
      <c r="G5" s="126">
        <f ca="1">IFERROR(NOW()-F5,"")</f>
        <v>45949.295737384258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45949.295737384258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45949.295737384258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45949.295737384258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45949.295737384258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45949.295737384258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45949.295737384258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45949.295737384258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45949.295737384258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45949.295737384258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45949.295737384258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45949.295737384258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45949.295737384258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45949.295737384258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45949.295737384258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45949.295737384258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45949.295737384258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45949.295737384258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45949.295737384258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45949.295737384258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45949.295737384258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45949.295737384258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45949.295737384258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45949.295737384258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45949.295737384258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45949.295737384258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45949.295737384258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45949.295737384258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45949.295737384258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45949.295737384258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45949.295737384258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45949.295737384258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45949.295737384258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45949.295737384258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45949.295737384258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45949.295737384258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45949.295737384258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45949.295737384258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45949.295737384258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45949.295737384258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45949.295737384258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45949.295737384258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45949.295737384258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45949.295737384258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45949.295737384258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45949.295737384258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45949.295737384258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45949.295737384258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45949.295737384258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45949.295737384258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45949.295737384258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45949.295737384258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45949.295737384258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45949.295737384258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45949.295737384258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45949.295737384258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45949.295737384258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45949.295737384258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45949.295737384258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45949.295737384258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45949.295737384258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45949.295737384258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45949.295737384258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45949.295737384258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45949.295737384258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45949.295737384258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45949.295737384258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45949.295737384258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45949.295737384258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45949.295737384258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45949.295737384258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45949.295737384258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45949.295737384258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45949.295737384258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45949.295737384258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45949.295737384258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45949.295737384258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45949.295737384258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45949.295737384258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45949.295737384258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45949.295737384258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45949.295737384258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45949.295737384258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45949.295737384258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45949.295737384258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45949.295737384258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45949.295737384258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45949.295737384258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45949.295737384258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45949.295737384258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45949.295737384258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45949.295737384258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45949.295737384258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45949.295737384258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45949.295737384258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45949.295737384258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45949.295737384258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45949.295737384258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45949.295737384258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45949.295737384258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45949.295737384258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45949.295737384258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45949.295737384258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45949.295737384258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45949.295737384258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45949.295737384258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45949.295737384258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45949.295737384258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45949.295737384258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45949.295737384258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45949.295737384258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45949.295737384258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45949.295737384258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45949.295737384258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45949.295737384258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45949.295737384258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45949.295737384258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45949.295737384258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45949.295737384258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45949.295737384258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45949.295737384258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45949.295737384258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45949.295737384258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45949.295737384258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45949.295737384258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45949.295737384258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45949.295737384258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45949.295737384258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45949.295737384258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45949.295737384258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45949.295737384258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45949.295737384258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45949.295737384258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45949.295737384258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45949.295737384258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45949.295737384258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45949.295737384258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45949.295737384258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45949.295737384258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45949.295737384258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45949.295737384258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45949.295737384258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45949.295737384258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45949.295737384258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45949.295737384258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45949.295737384258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45949.295737384258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45949.295737384258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45949.295737384258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45949.295737384258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45949.295737384258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45949.295737384258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45949.295737384258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45949.295737384258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45949.295737384258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45949.295737384258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45949.295737384258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45949.295737384258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45949.295737384258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45949.295737384258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45949.295737384258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45949.295737384258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45949.295737384258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45949.295737384258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45949.295737384258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45949.295737384258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45949.295737384258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45949.295737384258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45949.295737384258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45949.295737384258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45949.295737384258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45949.295737384258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45949.295737384258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45949.295737384258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45949.295737384258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45949.295737384258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45949.295737384258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45949.295737384258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45949.295737384258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45949.295737384258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45949.295737384258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45949.295737384258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45949.295737384258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45949.295737384258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45949.295737384258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45949.295737384258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45949.295737384258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45949.295737384258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45949.295737384258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45949.295737384258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45949.295737384258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45949.295737384258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45949.295737384258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45949.295737384258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45949.295737384258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45949.295737384258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45949.295737384258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45949.295737384258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45949.295737384258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45949.295737384258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45949.295737384258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45949.295737384258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45949.295737384258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45949.295737384258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45949.295737384258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45949.295737384258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45949.295737384258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45949.295737384258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45949.295737384258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45949.295737384258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45949.295737384258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45949.295737384258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45949.295737384258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45949.295737384258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45949.295737384258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45949.295737384258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45949.295737384258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45949.295737384258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45949.295737384258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45949.295737384258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45949.295737384258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45949.295737384258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45949.295737384258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45949.295737384258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45949.295737384258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45949.295737384258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45949.295737384258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45949.295737384258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45949.295737384258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45949.295737384258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45949.295737384258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45949.295737384258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45949.295737384258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45949.295737384258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45949.295737384258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45949.295737384258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45949.295737384258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45949.295737384258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45949.295737384258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45949.295737384258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45949.295737384258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45949.295737384258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45949.295737384258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45949.295737384258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45949.295737384258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45949.295737384258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45949.295737384258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45949.295737384258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45949.295737384258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45949.295737384258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45949.295737384258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45949.295737384258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45949.295737384258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45949.295737384258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45949.295737384258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45949.295737384258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45949.295737384258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45949.295737384258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45949.295737384258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45949.295737384258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45949.295737384258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45949.295737384258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45949.295737384258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45949.295737384258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45949.295737384258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45949.295737384258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45949.295737384258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45949.295737384258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45949.295737384258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45949.295737384258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45949.295737384258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45949.295737384258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45949.295737384258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45949.295737384258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45949.295737384258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45949.295737384258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45949.295737384258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45949.295737384258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45949.295737384258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45949.295737384258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45949.295737384258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45949.295737384258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45949.295737384258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45949.295737384258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45949.295737384258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45949.295737384258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45949.295737384258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45949.295737384258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45949.295737384258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45949.295737384258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45949.295737384258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45949.295737384258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45949.295737384258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45949.295737384258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45949.295737384258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45949.295737384258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45949.295737384258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45949.295737384258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45949.295737384258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45949.295737384258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45949.295737384258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45949.295737384258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45949.295737384258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45949.295737384258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45949.295737384258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45949.295737384258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45949.295737384258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45949.295737384258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45949.295737384258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45949.295737384258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45949.295737384258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45949.295737384258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45949.295737384258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39060</v>
      </c>
      <c r="B2" s="37" t="str">
        <f>IFERROR(VLOOKUP(D2,DB!A:K,11,0),"")</f>
        <v>R5</v>
      </c>
      <c r="C2" s="37">
        <v>3</v>
      </c>
      <c r="D2" s="120" t="s">
        <v>36000</v>
      </c>
      <c r="E2" s="37" t="s">
        <v>38964</v>
      </c>
      <c r="F2" s="38">
        <v>45891.832060185188</v>
      </c>
      <c r="G2" s="151">
        <f ca="1">IFERROR(NOW()-F2,"")</f>
        <v>57.463677199069934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1">
        <f t="shared" ref="G3" ca="1" si="0">IFERROR(NOW()-F3,"")</f>
        <v>23.106860069441609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4.5241633101832122</v>
      </c>
      <c r="H4" s="38">
        <v>45944.676192129627</v>
      </c>
      <c r="I4" s="37" t="str">
        <f>IFERROR(VLOOKUP(D4,DB!A:F,6,0),"")</f>
        <v>SCECO</v>
      </c>
      <c r="J4" s="37" t="str">
        <f>IFERROR(VLOOKUP(D4,DB!A:G,7,0),"")</f>
        <v>Dead</v>
      </c>
      <c r="K4" s="37" t="s">
        <v>39065</v>
      </c>
      <c r="L4" s="37" t="str">
        <f>IFERROR(VLOOKUP(D4,DB!A:I,9,0),"")</f>
        <v>Latis</v>
      </c>
    </row>
    <row r="5" spans="1:13" ht="45.75">
      <c r="A5" s="164" t="s">
        <v>39066</v>
      </c>
      <c r="B5" s="164" t="str">
        <f>IFERROR(VLOOKUP(D5,DB!A:K,11,0),"")</f>
        <v>R5</v>
      </c>
      <c r="C5" s="164">
        <v>1</v>
      </c>
      <c r="D5" s="164" t="s">
        <v>34747</v>
      </c>
      <c r="E5" s="164" t="s">
        <v>39045</v>
      </c>
      <c r="F5" s="165">
        <v>45948.661111111112</v>
      </c>
      <c r="G5" s="166">
        <f ca="1">IFERROR(NOW()-F5,"")</f>
        <v>0.63462627314584097</v>
      </c>
      <c r="H5" s="165">
        <v>45948.661111111112</v>
      </c>
      <c r="I5" s="164" t="str">
        <f>IFERROR(VLOOKUP(D5,DB!A:F,6,0),"")</f>
        <v>SCECO</v>
      </c>
      <c r="J5" s="164" t="str">
        <f>IFERROR(VLOOKUP(D5,DB!A:G,7,0),"")</f>
        <v>Dead</v>
      </c>
      <c r="K5" s="164" t="s">
        <v>39067</v>
      </c>
      <c r="L5" s="164" t="str">
        <f>IFERROR(VLOOKUP(D5,DB!A:I,9,0),"")</f>
        <v>Latis</v>
      </c>
    </row>
    <row r="6" spans="1:13" ht="15">
      <c r="A6" s="164"/>
      <c r="B6" s="164" t="str">
        <f>IFERROR(VLOOKUP(D6,DB!A:K,11,0),"")</f>
        <v/>
      </c>
      <c r="C6" s="164"/>
      <c r="D6" s="164"/>
      <c r="E6" s="164"/>
      <c r="F6" s="165"/>
      <c r="G6" s="166">
        <f ca="1">IFERROR(NOW()-F6,"")</f>
        <v>45949.295737384258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45949.295737384258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45949.295737384258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45949.295737384258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45949.295737384258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45949.295737384258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45949.295737384258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45949.295737384258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45949.295737384258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45949.295737384258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45949.295737384258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45949.295737384258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45949.295737384258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45949.295737384258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45949.295737384258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45949.295737384258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45949.295737384258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45949.295737384258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45949.295737384258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45949.295737384258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45949.295737384258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45949.295737384258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45949.295737384258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45949.295737384258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45949.295737384258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45949.295737384258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45949.295737384258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45949.295737384258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45949.295737384258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45949.295737384258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45949.295737384258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45949.295737384258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45949.295737384258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45949.295737384258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45949.295737384258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45949.295737384258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45949.295737384258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45949.295737384258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45949.295737384258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45949.295737384258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45949.295737384258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45949.295737384258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45949.295737384258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45949.295737384258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45949.295737384258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45949.295737384258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45949.295737384258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45949.295737384258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45949.295737384258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45949.295737384258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45949.295737384258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45949.295737384258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45949.295737384258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45949.295737384258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45949.295737384258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45949.295737384258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45949.295737384258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45949.295737384258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45949.295737384258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45949.295737384258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45949.295737384258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45949.295737384258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45949.295737384258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45949.295737384258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45949.295737384258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45949.295737384258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45949.295737384258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45949.295737384258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45949.295737384258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45949.295737384258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45949.295737384258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45949.295737384258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45949.295737384258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45949.295737384258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45949.295737384258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45949.295737384258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45949.295737384258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45949.295737384258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45949.295737384258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45949.295737384258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45949.295737384258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45949.295737384258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45949.295737384258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45949.295737384258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45949.295737384258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45949.295737384258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45949.295737384258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45949.295737384258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45949.295737384258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45949.295737384258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45949.295737384258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45949.295737384258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45949.295737384258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45949.295737384258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45949.295737384258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45949.295737384258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45949.295737384258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45949.295737384258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45949.295737384258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45949.295737384258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45949.295737384258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45949.295737384258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45949.295737384258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45949.295737384258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45949.295737384258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45949.295737384258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45949.295737384258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45949.295737384258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45949.295737384258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45949.295737384258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45949.295737384258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45949.295737384258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45949.295737384258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45949.295737384258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45949.295737384258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45949.295737384258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45949.295737384258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45949.295737384258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45949.295737384258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45949.295737384258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45949.295737384258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45949.295737384258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45949.295737384258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45949.295737384258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45949.295737384258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45949.295737384258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45949.295737384258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45949.295737384258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45949.295737384258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45949.295737384258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45949.295737384258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45949.295737384258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45949.295737384258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45949.295737384258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45949.295737384258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45949.295737384258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45949.295737384258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45949.295737384258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45949.295737384258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45949.295737384258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45949.295737384258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45949.295737384258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45949.295737384258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45949.295737384258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45949.295737384258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45949.295737384258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45949.295737384258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45949.295737384258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45949.295737384258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45949.295737384258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45949.295737384258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45949.295737384258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45949.295737384258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45949.295737384258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45949.295737384258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45949.295737384258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45949.295737384258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45949.295737384258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45949.295737384258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45949.295737384258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45949.295737384258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45949.295737384258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45949.295737384258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45949.295737384258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45949.295737384258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45949.295737384258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45949.295737384258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45949.295737384258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45949.295737384258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45949.295737384258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45949.295737384258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45949.295737384258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45949.295737384258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45949.295737384258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45949.295737384258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45949.295737384258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45949.295737384258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45949.295737384258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45949.295737384258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45949.295737384258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45949.295737384258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45949.295737384258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45949.295737384258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45949.295737384258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45949.295737384258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45949.295737384258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45949.295737384258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45949.295737384258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45949.295737384258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45949.295737384258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45949.295737384258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45949.295737384258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45949.295737384258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45949.295737384258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45949.295737384258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45949.295737384258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45949.295737384258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45949.295737384258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45949.295737384258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45949.295737384258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45949.295737384258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45949.295737384258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45949.295737384258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45949.295737384258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45949.295737384258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45949.295737384258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45949.295737384258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45949.295737384258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45949.295737384258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45949.295737384258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45949.295737384258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45949.295737384258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45949.295737384258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45949.295737384258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45949.295737384258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45949.295737384258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45949.295737384258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45949.295737384258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45949.295737384258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45949.295737384258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45949.295737384258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45949.295737384258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45949.295737384258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45949.295737384258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45949.295737384258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45949.295737384258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45949.295737384258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45949.295737384258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45949.295737384258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45949.295737384258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45949.295737384258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45949.295737384258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45949.295737384258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45949.295737384258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45949.295737384258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45949.295737384258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45949.295737384258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45949.295737384258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45949.295737384258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45949.295737384258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45949.295737384258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45949.295737384258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45949.295737384258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45949.295737384258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45949.295737384258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45949.295737384258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45949.295737384258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45949.295737384258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45949.295737384258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45949.295737384258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45949.295737384258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45949.295737384258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45949.295737384258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45949.295737384258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45949.295737384258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45949.295737384258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45949.295737384258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45949.295737384258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45949.295737384258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45949.295737384258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45949.295737384258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45949.295737384258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45949.295737384258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45949.295737384258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45949.295737384258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45949.295737384258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45949.295737384258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45949.295737384258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45949.295737384258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45949.295737384258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45949.295737384258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45949.295737384258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45949.295737384258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45949.295737384258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45949.295737384258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45949.295737384258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45949.295737384258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45949.295737384258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45949.295737384258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45949.295737384258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45949.295737384258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45949.295737384258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45949.295737384258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45949.295737384258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45949.295737384258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45949.295737384258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45949.295737384258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45949.295737384258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45949.295737384258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45949.295737384258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45949.295737384258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45949.295737384258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45949.295737384258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45949.295737384258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45949.295737384258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45949.295737384258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45949.295737384258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45949.295737384258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45949.295737384258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45949.295737384258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45949.295737384258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45949.295737384258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45949.295737384258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45949.295737384258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45949.295737384258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45949.295737384258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45949.295737384258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45949.295737384258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45949.295737384258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45949.295737384258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45949.295737384258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45949.295737384258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45949.295737384258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45949.295737384258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45949.295737384258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45949.295737384258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45949.295737384258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45949.295737384258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45949.295737384258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45949.295737384258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45949.295737384258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45949.295737384258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45949.295737384258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45949.295737384258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45949.295737384258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45949.295737384258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45949.295737384258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45949.295737384258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45949.295737384258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45949.295737384258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45949.295737384258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45949.295737384258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45949.295737384258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45949.295737384258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45949.295737384258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45949.295737384258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45949.295737384258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45949.295737384258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45949.295737384258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45949.295737384258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45949.295737384258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45949.295737384258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45949.295737384258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45949.295737384258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45949.295737384258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45949.295737384258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45949.295737384258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45949.295737384258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45949.295737384258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45949.295737384258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45949.295737384258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45949.295737384258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45949.295737384258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45949.295737384258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45949.295737384258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45949.295737384258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45949.295737384258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45949.295737384258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45949.295737384258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45949.295737384258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45949.295737384258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45949.295737384258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45949.295737384258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45949.295737384258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45949.295737384258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45949.295737384258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45949.295737384258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45949.295737384258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45949.295737384258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45949.295737384258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45949.295737384258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45949.295737384258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45949.295737384258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45949.295737384258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45949.295737384258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45949.295737384258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45949.295737384258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45949.295737384258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45949.295737384258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45949.295737384258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45949.295737384258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45949.295737384258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45949.295737384258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45949.295737384258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45949.295737384258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45949.295737384258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45949.295737384258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45949.295737384258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45949.295737384258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45949.295737384258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45949.295737384258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45949.295737384258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45949.295737384258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45949.295737384258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45949.295737384258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45949.295737384258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45949.295737384258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45949.295737384258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45949.295737384258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45949.295737384258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45949.295737384258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45949.295737384258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45949.295737384258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45949.295737384258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45949.295737384258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45949.295737384258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45949.295737384258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45949.295737384258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45949.295737384258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45949.295737384258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45949.295737384258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45949.295737384258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45949.295737384258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45949.295737384258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45949.295737384258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45949.295737384258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45949.295737384258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45949.295737384258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45949.295737384258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45949.295737384258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45949.295737384258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45949.295737384258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45949.295737384258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45949.295737384258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45949.295737384258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45949.295737384258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45949.295737384258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45949.295737384258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45949.295737384258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45949.295737384258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45949.295737384258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45949.295737384258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45949.295737384258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45949.295737384258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45949.295737384258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45949.295737384258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45949.295737384258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45949.295737384258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45949.295737384258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45949.295737384258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45949.295737384258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45949.295737384258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45949.295737384258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45949.295737384258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45949.295737384258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45949.295737384258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45949.295737384258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45949.295737384258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45949.295737384258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45949.295737384258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45949.295737384258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45949.295737384258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45949.295737384258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45949.295737384258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45949.295737384258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45949.295737384258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45949.295737384258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45949.295737384258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45949.295737384258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45949.295737384258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45949.295737384258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45949.295737384258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45949.295737384258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45949.295737384258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45949.295737384258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45949.295737384258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45949.295737384258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45949.295737384258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45949.295737384258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45949.295737384258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45949.295737384258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45949.295737384258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45949.295737384258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45949.295737384258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45949.295737384258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45949.295737384258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45949.295737384258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45949.295737384258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45949.295737384258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45949.295737384258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45949.295737384258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45949.295737384258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45949.295737384258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45949.295737384258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45949.295737384258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45949.295737384258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45949.295737384258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45949.295737384258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45949.295737384258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45949.295737384258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45949.295737384258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45949.295737384258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45949.295737384258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45949.295737384258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45949.295737384258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45949.295737384258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45949.295737384258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45949.295737384258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45949.295737384258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45949.295737384258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45949.295737384258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45949.295737384258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45949.295737384258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45949.295737384258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45949.295737384258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45949.295737384258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45949.295737384258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45949.295737384258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45949.295737384258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45949.295737384258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45949.295737384258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45949.295737384258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45949.295737384258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45949.295737384258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45949.295737384258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45949.295737384258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45949.295737384258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45949.295737384258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45949.295737384258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45949.295737384258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45949.295737384258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45949.295737384258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45949.295737384258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45949.295737384258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45949.295737384258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45949.295737384258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45949.295737384258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45949.295737384258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45949.295737384258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45949.295737384258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45949.295737384258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45949.295737384258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45949.295737384258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45949.295737384258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45949.295737384258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45949.295737384258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45949.295737384258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45949.295737384258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45949.295737384258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45949.295737384258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45949.295737384258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45949.295737384258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45949.295737384258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45949.295737384258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45949.295737384258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45949.295737384258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45949.295737384258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45949.295737384258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45949.295737384258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45949.295737384258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45949.295737384258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45949.295737384258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45949.295737384258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45949.295737384258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45949.295737384258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39068</v>
      </c>
      <c r="B2" s="143" t="s">
        <v>5398</v>
      </c>
      <c r="C2" s="142">
        <v>1</v>
      </c>
      <c r="D2" s="143" t="s">
        <v>34463</v>
      </c>
      <c r="E2" s="142" t="s">
        <v>39069</v>
      </c>
      <c r="F2" s="144">
        <v>45926.772847222222</v>
      </c>
      <c r="G2" s="145">
        <f ca="1">IFERROR(NOW()-F2,"-")</f>
        <v>22.522890162035765</v>
      </c>
      <c r="H2" s="146">
        <v>45927.449074074102</v>
      </c>
      <c r="I2" s="143" t="str">
        <f>IFERROR(VLOOKUP(D2,DB!A:F,6,0),"")</f>
        <v>SCECO</v>
      </c>
      <c r="J2" s="143" t="str">
        <f>IFERROR(VLOOKUP(D2,DB!A:G,7,0),"")</f>
        <v>Weak</v>
      </c>
      <c r="K2" s="142" t="s">
        <v>39070</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39071</v>
      </c>
      <c r="B3" s="143" t="str">
        <f>IFERROR(VLOOKUP(D3,DB!A:K,11,0),"")</f>
        <v>R6</v>
      </c>
      <c r="C3" s="142">
        <v>1</v>
      </c>
      <c r="D3" s="143" t="s">
        <v>34282</v>
      </c>
      <c r="E3" s="142" t="s">
        <v>38964</v>
      </c>
      <c r="F3" s="146">
        <v>45939.529062499998</v>
      </c>
      <c r="G3" s="145">
        <f ca="1">IFERROR(NOW()-F3,"-")</f>
        <v>9.7666748842602829</v>
      </c>
      <c r="H3" s="146">
        <v>45927.987534722219</v>
      </c>
      <c r="I3" s="143" t="str">
        <f>IFERROR(VLOOKUP(D3,DB!A:F,6,0),"")</f>
        <v>SCECO</v>
      </c>
      <c r="J3" s="143" t="str">
        <f>IFERROR(VLOOKUP(D3,DB!A:G,7,0),"")</f>
        <v>Vandalized</v>
      </c>
      <c r="K3" s="142" t="s">
        <v>39072</v>
      </c>
      <c r="L3" s="143" t="str">
        <f>IFERROR(VLOOKUP(D3,DB!A:I,9,0),"")</f>
        <v>Latis</v>
      </c>
    </row>
    <row r="4" spans="1:16383" s="112" customFormat="1" ht="31.5" customHeight="1">
      <c r="A4" s="142" t="s">
        <v>39073</v>
      </c>
      <c r="B4" s="142" t="str">
        <f>IFERROR(VLOOKUP(D4,DB!A:K,11,0),"")</f>
        <v>R6</v>
      </c>
      <c r="C4" s="142">
        <v>1</v>
      </c>
      <c r="D4" s="142" t="s">
        <v>34126</v>
      </c>
      <c r="E4" s="142" t="s">
        <v>38964</v>
      </c>
      <c r="F4" s="146">
        <v>45948.910879629628</v>
      </c>
      <c r="G4" s="145">
        <f ca="1">IFERROR(NOW()-F4,"-")</f>
        <v>0.38485775463050231</v>
      </c>
      <c r="H4" s="146">
        <v>45948.903344907405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39075</v>
      </c>
      <c r="B5" s="142" t="str">
        <f>IFERROR(VLOOKUP(D5,DB!A:K,11,0),"")</f>
        <v>R6</v>
      </c>
      <c r="C5" s="142">
        <v>2</v>
      </c>
      <c r="D5" s="142" t="s">
        <v>34735</v>
      </c>
      <c r="E5" s="142" t="s">
        <v>38964</v>
      </c>
      <c r="F5" s="146">
        <v>45948.985590277778</v>
      </c>
      <c r="G5" s="145">
        <f ca="1">IFERROR(NOW()-F5,"-")</f>
        <v>0.31014710648014443</v>
      </c>
      <c r="H5" s="146">
        <v>45948.979780092595</v>
      </c>
      <c r="I5" s="142" t="str">
        <f>IFERROR(VLOOKUP(D5,DB!A:F,6,0),"")</f>
        <v>Generator-SG</v>
      </c>
      <c r="J5" s="142" t="str">
        <f>IFERROR(VLOOKUP(D5,DB!A:G,7,0),"")</f>
        <v>Good</v>
      </c>
      <c r="K5" s="142" t="s">
        <v>39076</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39077</v>
      </c>
      <c r="B6" s="142" t="str">
        <f>IFERROR(VLOOKUP(D6,DB!A:K,11,0),"")</f>
        <v>R6</v>
      </c>
      <c r="C6" s="142">
        <v>1</v>
      </c>
      <c r="D6" s="142" t="s">
        <v>35558</v>
      </c>
      <c r="E6" s="142" t="s">
        <v>39069</v>
      </c>
      <c r="F6" s="146">
        <v>45949.134895833333</v>
      </c>
      <c r="G6" s="145">
        <f ca="1">IFERROR(NOW()-F6,"-")</f>
        <v>0.16084155092539731</v>
      </c>
      <c r="H6" s="146">
        <v>45949.147256944445</v>
      </c>
      <c r="I6" s="142" t="str">
        <f>IFERROR(VLOOKUP(D6,DB!A:F,6,0),"")</f>
        <v>SCECO</v>
      </c>
      <c r="J6" s="142" t="str">
        <f>IFERROR(VLOOKUP(D6,DB!A:G,7,0),"")</f>
        <v>Vandalized</v>
      </c>
      <c r="K6" s="142" t="s">
        <v>39078</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45949.295737384258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45949.295737384258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45949.295737384258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45949.295737384258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45949.295737384258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45949.295737384258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45949.295737384258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45949.295737384258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45949.295737384258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45949.295737384258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45949.295737384258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45949.295737384258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45949.295737384258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45949.295737384258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45949.295737384258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45949.295737384258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45949.295737384258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45949.295737384258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45949.295737384258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45949.295737384258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45949.295737384258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45949.295737384258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45949.295737384258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45949.295737384258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45949.295737384258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45949.295737384258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45949.295737384258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45949.295737384258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45949.295737384258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45949.295737384258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45949.295737384258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45949.295737384258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45949.295737384258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45949.295737384258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45949.295737384258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45949.295737384258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45949.295737384258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45949.295737384258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45949.295737384258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45949.295737384258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45949.295737384258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45949.295737384258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45949.295737384258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45949.295737384258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45949.295737384258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45949.295737384258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45949.295737384258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45949.295737384258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45949.295737384258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45949.295737384258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45949.295737384258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45949.295737384258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45949.295737384258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45949.295737384258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45949.295737384258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45949.295737384258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45949.295737384258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45949.295737384258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45949.295737384258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45949.295737384258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45949.295737384258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45949.295737384258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45949.295737384258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45949.295737384258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45949.295737384258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45949.295737384258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45949.295737384258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45949.295737384258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45949.295737384258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45949.295737384258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45949.295737384258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45949.295737384258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45949.295737384258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45949.295737384258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45949.295737384258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45949.295737384258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45949.295737384258</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2025-10-19T04:06:19Z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